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8800" windowHeight="14100" tabRatio="938"/>
  </bookViews>
  <sheets>
    <sheet name="S.H. EGRESOS" sheetId="11" r:id="rId1"/>
    <sheet name="PRESUP.EGRESOS FUENTE FINANCIAM" sheetId="14" r:id="rId2"/>
  </sheets>
  <definedNames>
    <definedName name="_xlnm._FilterDatabase" localSheetId="1" hidden="1">'PRESUP.EGRESOS FUENTE FINANCIAM'!$A$6:$B$432</definedName>
    <definedName name="_xlnm._FilterDatabase" localSheetId="0" hidden="1">'S.H. EGRESOS'!$A$6:$G$85</definedName>
    <definedName name="_xlnm.Print_Titles" localSheetId="1">'PRESUP.EGRESOS FUENTE FINANCIAM'!$1:$4</definedName>
    <definedName name="_xlnm.Print_Titles" localSheetId="0">'S.H. EGRESOS'!$1:$2</definedName>
  </definedNames>
  <calcPr calcId="144525"/>
</workbook>
</file>

<file path=xl/calcChain.xml><?xml version="1.0" encoding="utf-8"?>
<calcChain xmlns="http://schemas.openxmlformats.org/spreadsheetml/2006/main">
  <c r="E6" i="14" l="1"/>
  <c r="D429" i="14" l="1"/>
  <c r="D426" i="14"/>
  <c r="D424" i="14"/>
  <c r="D421" i="14"/>
  <c r="D418" i="14"/>
  <c r="D409" i="14"/>
  <c r="D400" i="14"/>
  <c r="D395" i="14"/>
  <c r="D389" i="14"/>
  <c r="D382" i="14"/>
  <c r="M382" i="14" s="1"/>
  <c r="D377" i="14"/>
  <c r="D374" i="14"/>
  <c r="D364" i="14"/>
  <c r="D354" i="14"/>
  <c r="D347" i="14"/>
  <c r="D337" i="14"/>
  <c r="D334" i="14"/>
  <c r="D330" i="14"/>
  <c r="D311" i="14" s="1"/>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A2" i="14"/>
  <c r="E58" i="11"/>
  <c r="F248" i="14"/>
  <c r="G248" i="14"/>
  <c r="F265" i="14"/>
  <c r="G265" i="14"/>
  <c r="F424" i="14"/>
  <c r="G424" i="14"/>
  <c r="C426" i="14"/>
  <c r="C347" i="14"/>
  <c r="L312" i="14"/>
  <c r="K312" i="14"/>
  <c r="J312" i="14"/>
  <c r="E286" i="14"/>
  <c r="F286" i="14"/>
  <c r="C260" i="14"/>
  <c r="L248" i="14"/>
  <c r="M18" i="14"/>
  <c r="C40" i="14"/>
  <c r="M254" i="14"/>
  <c r="E6" i="11"/>
  <c r="C98" i="14"/>
  <c r="C43" i="14" s="1"/>
  <c r="C88" i="14"/>
  <c r="C85" i="14"/>
  <c r="C77" i="14"/>
  <c r="C67" i="14"/>
  <c r="C57" i="14"/>
  <c r="C53" i="14"/>
  <c r="C44" i="14"/>
  <c r="C31" i="14"/>
  <c r="M31" i="14" s="1"/>
  <c r="F11" i="11" s="1"/>
  <c r="G11" i="11" s="1"/>
  <c r="C26" i="14"/>
  <c r="E12" i="14"/>
  <c r="C12" i="14"/>
  <c r="G229" i="14"/>
  <c r="H204" i="14"/>
  <c r="G204" i="14"/>
  <c r="F204" i="14"/>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E399" i="14" s="1"/>
  <c r="N421" i="14"/>
  <c r="L421" i="14"/>
  <c r="K421" i="14"/>
  <c r="J421" i="14"/>
  <c r="I421" i="14"/>
  <c r="H421" i="14"/>
  <c r="G421" i="14"/>
  <c r="F421" i="14"/>
  <c r="E421" i="14"/>
  <c r="N418" i="14"/>
  <c r="L418" i="14"/>
  <c r="K418" i="14"/>
  <c r="J418" i="14"/>
  <c r="I418" i="14"/>
  <c r="H418" i="14"/>
  <c r="G418" i="14"/>
  <c r="M418" i="14" s="1"/>
  <c r="F70" i="11" s="1"/>
  <c r="G70" i="11" s="1"/>
  <c r="F418" i="14"/>
  <c r="E418" i="14"/>
  <c r="N409" i="14"/>
  <c r="L409" i="14"/>
  <c r="K409" i="14"/>
  <c r="J409" i="14"/>
  <c r="I409" i="14"/>
  <c r="H409" i="14"/>
  <c r="G409" i="14"/>
  <c r="F409" i="14"/>
  <c r="E409" i="14"/>
  <c r="N400" i="14"/>
  <c r="L400" i="14"/>
  <c r="K400" i="14"/>
  <c r="J400" i="14"/>
  <c r="I400" i="14"/>
  <c r="H400" i="14"/>
  <c r="G400" i="14"/>
  <c r="F400" i="14"/>
  <c r="E400" i="14"/>
  <c r="N395" i="14"/>
  <c r="L395" i="14"/>
  <c r="K395" i="14"/>
  <c r="J395" i="14"/>
  <c r="I395" i="14"/>
  <c r="H395" i="14"/>
  <c r="G395" i="14"/>
  <c r="F395" i="14"/>
  <c r="E395" i="14"/>
  <c r="N389" i="14"/>
  <c r="L389" i="14"/>
  <c r="L381" i="14" s="1"/>
  <c r="K389" i="14"/>
  <c r="J389" i="14"/>
  <c r="I389" i="14"/>
  <c r="H389" i="14"/>
  <c r="H381" i="14"/>
  <c r="G389" i="14"/>
  <c r="F389" i="14"/>
  <c r="E389" i="14"/>
  <c r="N382" i="14"/>
  <c r="L382" i="14"/>
  <c r="K382" i="14"/>
  <c r="J382" i="14"/>
  <c r="I382" i="14"/>
  <c r="H382" i="14"/>
  <c r="G382" i="14"/>
  <c r="F382" i="14"/>
  <c r="E382" i="14"/>
  <c r="E381" i="14" s="1"/>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M364" i="14" s="1"/>
  <c r="F63" i="11" s="1"/>
  <c r="G63" i="11" s="1"/>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N333" i="14" s="1"/>
  <c r="L337" i="14"/>
  <c r="K337" i="14"/>
  <c r="J337" i="14"/>
  <c r="I337" i="14"/>
  <c r="H337" i="14"/>
  <c r="G337" i="14"/>
  <c r="F337" i="14"/>
  <c r="F333" i="14" s="1"/>
  <c r="E337" i="14"/>
  <c r="N334" i="14"/>
  <c r="L334" i="14"/>
  <c r="K334" i="14"/>
  <c r="J334" i="14"/>
  <c r="I334" i="14"/>
  <c r="I333" i="14" s="1"/>
  <c r="H334" i="14"/>
  <c r="H333" i="14" s="1"/>
  <c r="G334" i="14"/>
  <c r="F334" i="14"/>
  <c r="E334" i="14"/>
  <c r="N330" i="14"/>
  <c r="N311" i="14" s="1"/>
  <c r="L330" i="14"/>
  <c r="K330" i="14"/>
  <c r="J330" i="14"/>
  <c r="I330" i="14"/>
  <c r="H330" i="14"/>
  <c r="G330" i="14"/>
  <c r="F330" i="14"/>
  <c r="E330" i="14"/>
  <c r="N321" i="14"/>
  <c r="L321" i="14"/>
  <c r="K321" i="14"/>
  <c r="J321" i="14"/>
  <c r="I321" i="14"/>
  <c r="H321" i="14"/>
  <c r="G321" i="14"/>
  <c r="F321" i="14"/>
  <c r="E321" i="14"/>
  <c r="N312" i="14"/>
  <c r="I312" i="14"/>
  <c r="H312" i="14"/>
  <c r="H311" i="14" s="1"/>
  <c r="G312" i="14"/>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M275" i="14" s="1"/>
  <c r="F49" i="11" s="1"/>
  <c r="G49" i="11" s="1"/>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K193" i="14" s="1"/>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F193" i="14" s="1"/>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M40" i="14" s="1"/>
  <c r="F13" i="11" s="1"/>
  <c r="G13" i="11" s="1"/>
  <c r="I40" i="14"/>
  <c r="H40" i="14"/>
  <c r="G40" i="14"/>
  <c r="F40" i="14"/>
  <c r="E40" i="14"/>
  <c r="N38" i="14"/>
  <c r="L38" i="14"/>
  <c r="K38" i="14"/>
  <c r="J38" i="14"/>
  <c r="I38" i="14"/>
  <c r="H38" i="14"/>
  <c r="G38" i="14"/>
  <c r="F38" i="14"/>
  <c r="E38" i="14"/>
  <c r="N31" i="14"/>
  <c r="L31" i="14"/>
  <c r="L6" i="14" s="1"/>
  <c r="K31" i="14"/>
  <c r="J31" i="14"/>
  <c r="I31" i="14"/>
  <c r="H31" i="14"/>
  <c r="G31" i="14"/>
  <c r="F31" i="14"/>
  <c r="E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29" i="14"/>
  <c r="L424" i="14"/>
  <c r="K424" i="14"/>
  <c r="J424" i="14"/>
  <c r="I424" i="14"/>
  <c r="H424" i="14"/>
  <c r="E424" i="14"/>
  <c r="C424" i="14"/>
  <c r="C421" i="14"/>
  <c r="C418" i="14"/>
  <c r="C409" i="14"/>
  <c r="C400" i="14"/>
  <c r="C395" i="14"/>
  <c r="C389" i="14"/>
  <c r="C382" i="14"/>
  <c r="C381" i="14" s="1"/>
  <c r="C377" i="14"/>
  <c r="M377" i="14" s="1"/>
  <c r="F65" i="11" s="1"/>
  <c r="G65" i="11" s="1"/>
  <c r="C374" i="14"/>
  <c r="C364" i="14"/>
  <c r="C354" i="14"/>
  <c r="M354" i="14" s="1"/>
  <c r="F62" i="11" s="1"/>
  <c r="G62" i="11" s="1"/>
  <c r="C337" i="14"/>
  <c r="C334" i="14"/>
  <c r="C330" i="14"/>
  <c r="C321" i="14"/>
  <c r="C312" i="14"/>
  <c r="C301" i="14"/>
  <c r="C296" i="14"/>
  <c r="C286" i="14"/>
  <c r="C277" i="14"/>
  <c r="C275" i="14"/>
  <c r="C268" i="14"/>
  <c r="L265" i="14"/>
  <c r="K265" i="14"/>
  <c r="J265" i="14"/>
  <c r="I265" i="14"/>
  <c r="H265" i="14"/>
  <c r="M265" i="14" s="1"/>
  <c r="F47" i="11" s="1"/>
  <c r="G47" i="11" s="1"/>
  <c r="E265" i="14"/>
  <c r="C265" i="14"/>
  <c r="C253" i="14"/>
  <c r="K248" i="14"/>
  <c r="J248" i="14"/>
  <c r="I248" i="14"/>
  <c r="H248" i="14"/>
  <c r="E248" i="14"/>
  <c r="C248" i="14"/>
  <c r="C242" i="14"/>
  <c r="C240" i="14"/>
  <c r="C233" i="14"/>
  <c r="C229" i="14"/>
  <c r="C220" i="14"/>
  <c r="C210" i="14"/>
  <c r="L204" i="14"/>
  <c r="L193" i="14" s="1"/>
  <c r="K204" i="14"/>
  <c r="J204" i="14"/>
  <c r="I204" i="14"/>
  <c r="E204" i="14"/>
  <c r="C204" i="14"/>
  <c r="C194" i="14"/>
  <c r="C183" i="14"/>
  <c r="C177" i="14"/>
  <c r="C167" i="14"/>
  <c r="C159" i="14"/>
  <c r="C149" i="14"/>
  <c r="C139" i="14"/>
  <c r="C129" i="14"/>
  <c r="C119" i="14"/>
  <c r="C109" i="14"/>
  <c r="C94" i="14"/>
  <c r="C38" i="14"/>
  <c r="E67" i="11"/>
  <c r="E54" i="11"/>
  <c r="E44" i="11"/>
  <c r="E34" i="11"/>
  <c r="E24" i="11"/>
  <c r="E14" i="11"/>
  <c r="I381" i="14"/>
  <c r="M389" i="14"/>
  <c r="L333" i="14"/>
  <c r="K43" i="14"/>
  <c r="M253" i="14"/>
  <c r="F45" i="11" s="1"/>
  <c r="G45" i="11" s="1"/>
  <c r="M85" i="14" l="1"/>
  <c r="F20" i="11" s="1"/>
  <c r="G20" i="11" s="1"/>
  <c r="M277" i="14"/>
  <c r="F50" i="11" s="1"/>
  <c r="G50" i="11" s="1"/>
  <c r="M268" i="14"/>
  <c r="F48" i="11" s="1"/>
  <c r="G48" i="11" s="1"/>
  <c r="G252" i="14"/>
  <c r="M220" i="14"/>
  <c r="F38" i="11" s="1"/>
  <c r="G38" i="11" s="1"/>
  <c r="H108" i="14"/>
  <c r="D108" i="14"/>
  <c r="M109" i="14"/>
  <c r="F25" i="11" s="1"/>
  <c r="G25" i="11" s="1"/>
  <c r="M381" i="14"/>
  <c r="F66" i="11" s="1"/>
  <c r="C83" i="11" s="1"/>
  <c r="M194" i="14"/>
  <c r="F35" i="11" s="1"/>
  <c r="E75" i="11"/>
  <c r="M119" i="14"/>
  <c r="F26" i="11" s="1"/>
  <c r="G26" i="11" s="1"/>
  <c r="M183" i="14"/>
  <c r="F33" i="11" s="1"/>
  <c r="G33" i="11" s="1"/>
  <c r="M210" i="14"/>
  <c r="F37" i="11" s="1"/>
  <c r="G37" i="11" s="1"/>
  <c r="M296" i="14"/>
  <c r="F52" i="11" s="1"/>
  <c r="G52" i="11" s="1"/>
  <c r="M347" i="14"/>
  <c r="F61" i="11" s="1"/>
  <c r="G61" i="11" s="1"/>
  <c r="K381" i="14"/>
  <c r="M286" i="14"/>
  <c r="F51" i="11" s="1"/>
  <c r="G51" i="11" s="1"/>
  <c r="D333" i="14"/>
  <c r="M129" i="14"/>
  <c r="F27" i="11" s="1"/>
  <c r="G27" i="11" s="1"/>
  <c r="M374" i="14"/>
  <c r="F64" i="11" s="1"/>
  <c r="G64" i="11" s="1"/>
  <c r="G6" i="14"/>
  <c r="M229" i="14"/>
  <c r="F39" i="11" s="1"/>
  <c r="G39" i="11" s="1"/>
  <c r="M233" i="14"/>
  <c r="F40" i="11" s="1"/>
  <c r="G40" i="11" s="1"/>
  <c r="K311" i="14"/>
  <c r="J333" i="14"/>
  <c r="F381" i="14"/>
  <c r="N381" i="14"/>
  <c r="K399" i="14"/>
  <c r="J311" i="14"/>
  <c r="D381" i="14"/>
  <c r="M334" i="14"/>
  <c r="F59" i="11" s="1"/>
  <c r="G59" i="11" s="1"/>
  <c r="M139" i="14"/>
  <c r="F28" i="11" s="1"/>
  <c r="G28" i="11" s="1"/>
  <c r="I6" i="14"/>
  <c r="K108" i="14"/>
  <c r="I193" i="14"/>
  <c r="K252" i="14"/>
  <c r="J252" i="14"/>
  <c r="L311" i="14"/>
  <c r="K333" i="14"/>
  <c r="G381" i="14"/>
  <c r="M395" i="14"/>
  <c r="L399" i="14"/>
  <c r="D399" i="14"/>
  <c r="M424" i="14"/>
  <c r="F72" i="11" s="1"/>
  <c r="G72" i="11" s="1"/>
  <c r="M429" i="14"/>
  <c r="F74" i="11" s="1"/>
  <c r="G74" i="11" s="1"/>
  <c r="J6" i="14"/>
  <c r="M17" i="14"/>
  <c r="F9" i="11" s="1"/>
  <c r="G9" i="11" s="1"/>
  <c r="M44" i="14"/>
  <c r="F15" i="11" s="1"/>
  <c r="G15" i="11" s="1"/>
  <c r="N193" i="14"/>
  <c r="E311" i="14"/>
  <c r="N399" i="14"/>
  <c r="J399" i="14"/>
  <c r="M426" i="14"/>
  <c r="F73" i="11" s="1"/>
  <c r="G73" i="11" s="1"/>
  <c r="M159" i="14"/>
  <c r="F30" i="11" s="1"/>
  <c r="G30" i="11" s="1"/>
  <c r="M240" i="14"/>
  <c r="F41" i="11" s="1"/>
  <c r="G41" i="11" s="1"/>
  <c r="M330" i="14"/>
  <c r="F57" i="11" s="1"/>
  <c r="G57" i="11" s="1"/>
  <c r="H6" i="14"/>
  <c r="E43" i="14"/>
  <c r="N43" i="14"/>
  <c r="E252" i="14"/>
  <c r="F311" i="14"/>
  <c r="E333" i="14"/>
  <c r="M337" i="14"/>
  <c r="F60" i="11" s="1"/>
  <c r="G60" i="11" s="1"/>
  <c r="J381" i="14"/>
  <c r="F399" i="14"/>
  <c r="D252" i="14"/>
  <c r="C6" i="14"/>
  <c r="G43" i="14"/>
  <c r="L43" i="14"/>
  <c r="M98" i="14"/>
  <c r="F23" i="11" s="1"/>
  <c r="G23" i="11" s="1"/>
  <c r="F108" i="14"/>
  <c r="J108" i="14"/>
  <c r="I108" i="14"/>
  <c r="M177" i="14"/>
  <c r="F32" i="11" s="1"/>
  <c r="G32" i="11" s="1"/>
  <c r="G193" i="14"/>
  <c r="F252" i="14"/>
  <c r="G311" i="14"/>
  <c r="M321" i="14"/>
  <c r="F56" i="11" s="1"/>
  <c r="G56" i="11" s="1"/>
  <c r="D43" i="14"/>
  <c r="F6" i="14"/>
  <c r="N6" i="14"/>
  <c r="N432" i="14" s="1"/>
  <c r="N252" i="14"/>
  <c r="H399" i="14"/>
  <c r="G399" i="14"/>
  <c r="M421" i="14"/>
  <c r="F71" i="11" s="1"/>
  <c r="G71" i="11" s="1"/>
  <c r="G66" i="11"/>
  <c r="C252" i="14"/>
  <c r="C311" i="14"/>
  <c r="M38" i="14"/>
  <c r="F12" i="11" s="1"/>
  <c r="G12" i="11" s="1"/>
  <c r="M242" i="14"/>
  <c r="F42" i="11" s="1"/>
  <c r="G42" i="11" s="1"/>
  <c r="L108" i="14"/>
  <c r="I311" i="14"/>
  <c r="I43" i="14"/>
  <c r="E108" i="14"/>
  <c r="N108" i="14"/>
  <c r="K6" i="14"/>
  <c r="J193" i="14"/>
  <c r="M57" i="14"/>
  <c r="F17" i="11" s="1"/>
  <c r="G17" i="11" s="1"/>
  <c r="G35" i="11"/>
  <c r="C193" i="14"/>
  <c r="C108" i="14"/>
  <c r="M312" i="14"/>
  <c r="F55" i="11" s="1"/>
  <c r="M204" i="14"/>
  <c r="F36" i="11" s="1"/>
  <c r="G36" i="11" s="1"/>
  <c r="M7" i="14"/>
  <c r="F7" i="11" s="1"/>
  <c r="J43" i="14"/>
  <c r="L252" i="14"/>
  <c r="L432" i="14" s="1"/>
  <c r="C93" i="11" s="1"/>
  <c r="C399" i="14"/>
  <c r="M400" i="14"/>
  <c r="F68" i="11" s="1"/>
  <c r="M77" i="14"/>
  <c r="F19" i="11" s="1"/>
  <c r="G19" i="11" s="1"/>
  <c r="F43" i="14"/>
  <c r="G108" i="14"/>
  <c r="M26" i="14"/>
  <c r="F10" i="11" s="1"/>
  <c r="G10" i="11" s="1"/>
  <c r="M88" i="14"/>
  <c r="F21" i="11" s="1"/>
  <c r="G21" i="11" s="1"/>
  <c r="D6" i="14"/>
  <c r="M167" i="14"/>
  <c r="M409" i="14"/>
  <c r="F69" i="11" s="1"/>
  <c r="G69" i="11" s="1"/>
  <c r="E193" i="14"/>
  <c r="M301" i="14"/>
  <c r="F53" i="11" s="1"/>
  <c r="G53" i="11" s="1"/>
  <c r="M149" i="14"/>
  <c r="F29" i="11" s="1"/>
  <c r="G29" i="11" s="1"/>
  <c r="G333" i="14"/>
  <c r="I399" i="14"/>
  <c r="M260" i="14"/>
  <c r="F46" i="11" s="1"/>
  <c r="M94" i="14"/>
  <c r="F22" i="11" s="1"/>
  <c r="G22" i="11" s="1"/>
  <c r="I252" i="14"/>
  <c r="H252" i="14"/>
  <c r="M53" i="14"/>
  <c r="F16" i="11" s="1"/>
  <c r="G16" i="11" s="1"/>
  <c r="C333" i="14"/>
  <c r="H193" i="14"/>
  <c r="M67" i="14"/>
  <c r="F18" i="11" s="1"/>
  <c r="G18" i="11" s="1"/>
  <c r="D193" i="14"/>
  <c r="M12" i="14"/>
  <c r="F8" i="11" s="1"/>
  <c r="G8" i="11" s="1"/>
  <c r="H43" i="14"/>
  <c r="M248" i="14"/>
  <c r="F43" i="11" s="1"/>
  <c r="G43" i="11" s="1"/>
  <c r="F31" i="11" l="1"/>
  <c r="G31" i="11" s="1"/>
  <c r="E432" i="14"/>
  <c r="G432" i="14"/>
  <c r="C82" i="11"/>
  <c r="F58" i="11"/>
  <c r="G58" i="11" s="1"/>
  <c r="H432" i="14"/>
  <c r="I432" i="14"/>
  <c r="M311" i="14"/>
  <c r="F432" i="14"/>
  <c r="K432" i="14"/>
  <c r="C89" i="11" s="1"/>
  <c r="D432" i="14"/>
  <c r="C90" i="11" s="1"/>
  <c r="M399" i="14"/>
  <c r="M193" i="14"/>
  <c r="M6" i="14"/>
  <c r="G46" i="11"/>
  <c r="F44" i="11"/>
  <c r="C432" i="14"/>
  <c r="C88" i="11" s="1"/>
  <c r="F34" i="11"/>
  <c r="G34" i="11" s="1"/>
  <c r="M43" i="14"/>
  <c r="J432" i="14"/>
  <c r="M333" i="14"/>
  <c r="F6" i="11"/>
  <c r="G7" i="11"/>
  <c r="F14" i="11"/>
  <c r="G14" i="11" s="1"/>
  <c r="G55" i="11"/>
  <c r="F54" i="11"/>
  <c r="G54" i="11" s="1"/>
  <c r="G68" i="11"/>
  <c r="F67" i="11"/>
  <c r="M108" i="14"/>
  <c r="M252" i="14"/>
  <c r="M432" i="14" l="1"/>
  <c r="F24" i="11"/>
  <c r="G24" i="11" s="1"/>
  <c r="C92" i="11"/>
  <c r="C91" i="11"/>
  <c r="C94" i="11" s="1"/>
  <c r="D92" i="11" s="1"/>
  <c r="C80" i="11"/>
  <c r="G44" i="11"/>
  <c r="G6" i="11"/>
  <c r="C81" i="11"/>
  <c r="G67" i="11"/>
  <c r="C79" i="11" l="1"/>
  <c r="C84" i="11" s="1"/>
  <c r="D79" i="11" s="1"/>
  <c r="F75" i="11"/>
  <c r="G75" i="11" s="1"/>
  <c r="D88" i="11"/>
  <c r="D91" i="11"/>
  <c r="D93" i="11"/>
  <c r="D89" i="11"/>
  <c r="D90" i="11"/>
  <c r="D94" i="11" l="1"/>
  <c r="D80" i="11"/>
  <c r="D82" i="11"/>
  <c r="D83" i="11"/>
  <c r="D81" i="11"/>
  <c r="D84" i="11" l="1"/>
</calcChain>
</file>

<file path=xl/comments1.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2.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text>
        <r>
          <rPr>
            <sz val="10"/>
            <color indexed="81"/>
            <rFont val="Tahoma"/>
            <family val="2"/>
          </rPr>
          <t xml:space="preserve">SON LOS RECURSOS PROVENIENTES DEL SECTOR PRIVADO, DE FONDOS INTERNACIONALES Y OTROS NO COMPRENDIDOS EN LOS NUMERALES ANTERIORES
</t>
        </r>
      </text>
    </comment>
    <comment ref="B6"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text>
        <r>
          <rPr>
            <b/>
            <sz val="12"/>
            <color indexed="81"/>
            <rFont val="Arial"/>
            <family val="2"/>
          </rPr>
          <t>Asignaciones destinadas a la adquisición de madera y sus derivados.</t>
        </r>
        <r>
          <rPr>
            <sz val="12"/>
            <color indexed="81"/>
            <rFont val="Arial"/>
            <family val="2"/>
          </rPr>
          <t xml:space="preserve">
</t>
        </r>
      </text>
    </comment>
    <comment ref="B72" authorId="1">
      <text>
        <r>
          <rPr>
            <b/>
            <sz val="12"/>
            <color indexed="81"/>
            <rFont val="Arial"/>
            <family val="2"/>
          </rPr>
          <t>Asignaciones destinadas a la adquisición de vidrio plano, templado, inastillable y otros vidrios laminados; espejos; envases y artículos de vidrio y fibra de vidrio.</t>
        </r>
      </text>
    </comment>
    <comment ref="B73"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text>
        <r>
          <rPr>
            <b/>
            <sz val="12"/>
            <color indexed="81"/>
            <rFont val="Arial"/>
            <family val="2"/>
          </rPr>
          <t>Asignaciones destinadas a cubrir el alquiler de terrenos.</t>
        </r>
      </text>
    </comment>
    <comment ref="B121"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text>
        <r>
          <rPr>
            <b/>
            <sz val="12"/>
            <color indexed="81"/>
            <rFont val="Arial"/>
            <family val="2"/>
          </rPr>
          <t>Asignaciones destinadas para la atención de gastos corrientes de establecimientos de enseñanza.</t>
        </r>
      </text>
    </comment>
    <comment ref="B224"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text>
        <r>
          <rPr>
            <b/>
            <sz val="12"/>
            <color indexed="81"/>
            <rFont val="Arial"/>
            <family val="2"/>
          </rPr>
          <t>Asignaciones destinadas a promover el cooperativismo.</t>
        </r>
        <r>
          <rPr>
            <sz val="12"/>
            <color indexed="81"/>
            <rFont val="Arial"/>
            <family val="2"/>
          </rPr>
          <t xml:space="preserve">
</t>
        </r>
      </text>
    </comment>
    <comment ref="B227"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text>
        <r>
          <rPr>
            <b/>
            <sz val="12"/>
            <color indexed="81"/>
            <rFont val="Arial"/>
            <family val="2"/>
          </rPr>
          <t>Asignaciones destinadas a la adquisición de ovinos y caprinos.</t>
        </r>
        <r>
          <rPr>
            <sz val="12"/>
            <color indexed="81"/>
            <rFont val="Arial"/>
            <family val="2"/>
          </rPr>
          <t xml:space="preserve">
</t>
        </r>
      </text>
    </comment>
    <comment ref="B291"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text>
        <r>
          <rPr>
            <b/>
            <sz val="12"/>
            <color indexed="81"/>
            <rFont val="Arial"/>
            <family val="2"/>
          </rPr>
          <t>Asignaciones a fideicomisos de municipios con fines de política económica.</t>
        </r>
        <r>
          <rPr>
            <sz val="12"/>
            <color indexed="81"/>
            <rFont val="Arial"/>
            <family val="2"/>
          </rPr>
          <t xml:space="preserve">
</t>
        </r>
      </text>
    </comment>
    <comment ref="B373"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text>
        <r>
          <rPr>
            <b/>
            <sz val="12"/>
            <color indexed="81"/>
            <rFont val="Arial"/>
            <family val="2"/>
          </rPr>
          <t>Asignaciones destinadas a colocaciones a largo plazo en moneda nacional.</t>
        </r>
        <r>
          <rPr>
            <sz val="12"/>
            <color indexed="81"/>
            <rFont val="Arial"/>
            <family val="2"/>
          </rPr>
          <t xml:space="preserve">
</t>
        </r>
      </text>
    </comment>
    <comment ref="B376"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<sst xmlns="http://schemas.openxmlformats.org/spreadsheetml/2006/main" count="544" uniqueCount="519">
  <si>
    <t>Derechos</t>
  </si>
  <si>
    <t>DESCRIPCIÓN</t>
  </si>
  <si>
    <t>CONCEPTOS</t>
  </si>
  <si>
    <t>PARTICIPACIONES Y APORTACIONES</t>
  </si>
  <si>
    <t>%</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</si>
  <si>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</si>
  <si>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</si>
  <si>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</si>
  <si>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</si>
  <si>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</si>
  <si>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</si>
  <si>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</si>
  <si>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</si>
  <si>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</si>
  <si>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</si>
  <si>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</si>
  <si>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</si>
  <si>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</si>
  <si>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</si>
  <si>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</si>
  <si>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</si>
  <si>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</si>
  <si>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</si>
  <si>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</si>
  <si>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</si>
  <si>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</si>
  <si>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</si>
  <si>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</si>
  <si>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</si>
  <si>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</si>
  <si>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</si>
  <si>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</si>
  <si>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</si>
  <si>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</si>
  <si>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</si>
  <si>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</si>
  <si>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</si>
  <si>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</si>
  <si>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</si>
  <si>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</si>
  <si>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</si>
  <si>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</si>
  <si>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</si>
  <si>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</si>
  <si>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</si>
  <si>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</si>
  <si>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</si>
  <si>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</si>
  <si>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</si>
  <si>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</si>
  <si>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</si>
  <si>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</si>
  <si>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</si>
  <si>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</si>
  <si>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</si>
  <si>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</si>
  <si>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</si>
  <si>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</si>
  <si>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</si>
  <si>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</si>
  <si>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</si>
  <si>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</si>
  <si>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</si>
  <si>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</si>
  <si>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</si>
  <si>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</si>
  <si>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</si>
  <si>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</si>
  <si>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</si>
  <si>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</si>
  <si>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</si>
  <si>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</si>
  <si>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</si>
  <si>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</si>
  <si>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</si>
  <si>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</si>
  <si>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</si>
  <si>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</si>
  <si>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</si>
  <si>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</si>
  <si>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</si>
  <si>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</si>
  <si>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</si>
  <si>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Indemnizaciones</t>
  </si>
  <si>
    <t>PARTICIPACIONES</t>
  </si>
  <si>
    <t>APORTACIONES</t>
  </si>
  <si>
    <t>CONVENIOS</t>
  </si>
  <si>
    <t>TRANSFERENCIAS INTERNAS Y ASIGNACIONES AL SECTOR PÚBLICO</t>
  </si>
  <si>
    <t>SUBSIDIOS Y SUBVENCIONES</t>
  </si>
  <si>
    <t>AYUDAS SOCIALES</t>
  </si>
  <si>
    <t>PENSIONES Y JUBILACIONES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</si>
  <si>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</si>
  <si>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</si>
  <si>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</si>
  <si>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</si>
  <si>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</si>
  <si>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</si>
  <si>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</si>
  <si>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</si>
  <si>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</si>
  <si>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</si>
  <si>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</si>
  <si>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</si>
  <si>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</si>
  <si>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</si>
  <si>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</si>
  <si>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</si>
  <si>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</si>
  <si>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</si>
  <si>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</si>
  <si>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</si>
  <si>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</si>
  <si>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</si>
  <si>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</si>
  <si>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</si>
  <si>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</si>
  <si>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</si>
  <si>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</si>
  <si>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</si>
  <si>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</si>
  <si>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</si>
  <si>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</si>
  <si>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</si>
  <si>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</si>
  <si>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</si>
  <si>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</si>
  <si>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</si>
  <si>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</si>
  <si>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</si>
  <si>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</si>
  <si>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</si>
  <si>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</si>
  <si>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</si>
  <si>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</si>
  <si>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</si>
  <si>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</si>
  <si>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</si>
  <si>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</si>
  <si>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</si>
  <si>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</si>
  <si>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</si>
  <si>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</si>
  <si>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</si>
  <si>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</si>
  <si>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</si>
  <si>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</si>
  <si>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</si>
  <si>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</si>
  <si>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</si>
  <si>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</si>
  <si>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</si>
  <si>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</si>
  <si>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</si>
  <si>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</si>
  <si>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</si>
  <si>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</si>
  <si>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</si>
  <si>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</si>
  <si>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</si>
  <si>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</si>
  <si>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</si>
  <si>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</si>
  <si>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</si>
  <si>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</si>
  <si>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</si>
  <si>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</si>
  <si>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</si>
  <si>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</si>
  <si>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</si>
  <si>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</si>
  <si>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</si>
  <si>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</si>
  <si>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</si>
  <si>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</si>
  <si>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</si>
  <si>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</si>
  <si>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</si>
  <si>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</si>
  <si>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</si>
  <si>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</si>
  <si>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</si>
  <si>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</si>
  <si>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</si>
  <si>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</si>
  <si>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</si>
  <si>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</si>
  <si>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</si>
  <si>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</si>
  <si>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</si>
  <si>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</si>
  <si>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</si>
  <si>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</si>
  <si>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</si>
  <si>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</si>
  <si>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</si>
  <si>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</si>
  <si>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</si>
  <si>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</si>
  <si>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</si>
  <si>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</si>
  <si>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</si>
  <si>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</si>
  <si>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</si>
  <si>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</si>
  <si>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</si>
  <si>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</si>
  <si>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</si>
  <si>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</si>
  <si>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</si>
  <si>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</si>
  <si>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</si>
  <si>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</si>
  <si>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</si>
  <si>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</si>
  <si>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</si>
  <si>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</si>
  <si>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</si>
  <si>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</si>
  <si>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</si>
  <si>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</si>
  <si>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</si>
  <si>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</si>
  <si>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</si>
  <si>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</si>
  <si>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</si>
  <si>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</si>
  <si>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</si>
  <si>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</si>
  <si>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</si>
  <si>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</si>
  <si>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</si>
  <si>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</si>
  <si>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</si>
  <si>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</si>
  <si>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</si>
  <si>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</si>
  <si>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</si>
  <si>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</si>
  <si>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</si>
  <si>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</si>
  <si>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</si>
  <si>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</si>
  <si>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</si>
  <si>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</si>
  <si>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</si>
  <si>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</si>
  <si>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</si>
  <si>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</si>
  <si>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</si>
  <si>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</si>
  <si>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</si>
  <si>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</si>
  <si>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</si>
  <si>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</si>
  <si>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</si>
  <si>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</si>
  <si>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</si>
  <si>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</si>
  <si>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</si>
  <si>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</si>
  <si>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</si>
  <si>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</si>
  <si>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</si>
  <si>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</si>
  <si>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</si>
  <si>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</si>
  <si>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</si>
  <si>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</si>
  <si>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</si>
  <si>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</si>
  <si>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</si>
  <si>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</si>
  <si>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</si>
  <si>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</si>
  <si>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</si>
  <si>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</si>
  <si>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</si>
  <si>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</si>
  <si>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</si>
  <si>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</si>
  <si>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</si>
  <si>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</si>
  <si>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</si>
  <si>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</si>
  <si>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</si>
  <si>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</si>
  <si>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</si>
  <si>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</si>
  <si>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</si>
  <si>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</si>
  <si>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</si>
  <si>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</si>
  <si>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</si>
  <si>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</si>
  <si>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</si>
  <si>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</si>
  <si>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</si>
  <si>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</si>
  <si>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</si>
  <si>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</si>
  <si>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</si>
  <si>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</si>
  <si>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</si>
  <si>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</si>
  <si>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</si>
  <si>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</si>
  <si>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</si>
  <si>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</si>
  <si>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</si>
  <si>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</si>
  <si>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</si>
  <si>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</si>
  <si>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</si>
  <si>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</si>
  <si>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</si>
  <si>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</si>
  <si>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</si>
  <si>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</si>
  <si>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</si>
  <si>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</si>
  <si>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</si>
  <si>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</si>
  <si>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</si>
  <si>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</si>
  <si>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</si>
  <si>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</si>
  <si>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</si>
  <si>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</si>
  <si>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</si>
  <si>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</si>
  <si>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</si>
  <si>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</si>
  <si>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</si>
  <si>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</si>
  <si>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</si>
  <si>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</si>
  <si>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</si>
  <si>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</si>
  <si>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</si>
  <si>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</si>
  <si>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</si>
  <si>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</si>
  <si>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</si>
  <si>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</si>
  <si>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</si>
  <si>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</si>
  <si>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</si>
  <si>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</si>
  <si>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</si>
  <si>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</si>
  <si>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</si>
  <si>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</si>
  <si>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</si>
  <si>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</si>
  <si>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</si>
  <si>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</si>
  <si>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</si>
  <si>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</si>
  <si>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</si>
  <si>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</si>
  <si>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</si>
  <si>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</si>
  <si>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</si>
  <si>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</si>
  <si>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</si>
  <si>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</si>
  <si>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</si>
  <si>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</si>
  <si>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</si>
  <si>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</si>
  <si>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</si>
  <si>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</si>
  <si>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</si>
  <si>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</si>
  <si>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</si>
  <si>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</si>
  <si>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</si>
  <si>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</si>
  <si>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</si>
  <si>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</si>
  <si>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</si>
  <si>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</si>
  <si>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</si>
  <si>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</si>
  <si>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</si>
  <si>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</si>
  <si>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</si>
  <si>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</si>
  <si>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</si>
  <si>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</si>
  <si>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</si>
  <si>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</si>
  <si>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</si>
  <si>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</si>
  <si>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</si>
  <si>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</si>
  <si>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</si>
  <si>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</si>
  <si>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</si>
  <si>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</si>
  <si>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</si>
  <si>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</si>
  <si>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</si>
  <si>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</si>
  <si>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</si>
  <si>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</si>
  <si>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</si>
  <si>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</si>
  <si>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</si>
  <si>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</si>
  <si>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</si>
  <si>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</si>
  <si>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</si>
  <si>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</si>
  <si>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</si>
  <si>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</si>
  <si>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</si>
  <si>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</si>
  <si>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</si>
  <si>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</si>
  <si>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</si>
  <si>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</si>
  <si>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</si>
  <si>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</si>
  <si>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</si>
  <si>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</si>
  <si>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</si>
  <si>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</si>
  <si>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</si>
  <si>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</si>
  <si>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</si>
  <si>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</si>
  <si>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</si>
  <si>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</si>
  <si>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</si>
  <si>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</si>
  <si>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</si>
  <si>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</si>
  <si>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</si>
  <si>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</si>
  <si>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</si>
  <si>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</si>
  <si>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</si>
  <si>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</si>
  <si>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</si>
  <si>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</si>
  <si>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</si>
  <si>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</si>
  <si>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</si>
  <si>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</si>
  <si>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</si>
  <si>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</si>
  <si>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</si>
  <si>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</si>
  <si>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</si>
  <si>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</si>
  <si>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</si>
  <si>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</si>
  <si>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</si>
  <si>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</si>
  <si>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</si>
  <si>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</si>
  <si>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</si>
  <si>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</si>
  <si>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</si>
  <si>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</si>
  <si>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</si>
  <si>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</si>
  <si>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</si>
  <si>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</si>
  <si>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</si>
  <si>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</si>
  <si>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</si>
  <si>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</si>
  <si>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</si>
  <si>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</si>
  <si>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</si>
  <si>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</si>
  <si>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</si>
  <si>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</si>
  <si>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</si>
  <si>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</si>
  <si>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</si>
  <si>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</si>
  <si>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</si>
  <si>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</si>
  <si>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</si>
  <si>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</si>
  <si>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</si>
  <si>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</si>
  <si>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</si>
  <si>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</si>
  <si>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</si>
  <si>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</si>
  <si>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</si>
  <si>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</si>
  <si>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</si>
  <si>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</si>
  <si>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</si>
  <si>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</si>
  <si>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</si>
  <si>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TOTAL ANUAL</t>
  </si>
  <si>
    <t>PARTICIPACIONES FEDERALES</t>
  </si>
  <si>
    <t>PARTICIPACIONES ESTATALES</t>
  </si>
  <si>
    <t xml:space="preserve">OTROS RECURSOS </t>
  </si>
  <si>
    <t>RECURSOS FISCALES</t>
  </si>
  <si>
    <t>SUMA</t>
  </si>
  <si>
    <t>ESTIMACIÓN</t>
  </si>
  <si>
    <t>APORTACIONES FONDO INFRAESTRUCTURA</t>
  </si>
  <si>
    <t>APORTACIONES  FONDO  FORTALECIMIENTO</t>
  </si>
  <si>
    <t>Apoyos Financieros</t>
  </si>
  <si>
    <t>CLASIFICACIÓN POR TIPO DE GASTO (CTG)</t>
  </si>
  <si>
    <t>CLASIFICACIÓN POR FUENTE DE FINANCIAMIENTO (CFF)</t>
  </si>
  <si>
    <t xml:space="preserve">Informe de Situación Hacendaria Egresos - 2018
</t>
  </si>
  <si>
    <t>EJERCICIO 2017</t>
  </si>
  <si>
    <t>ESTIMACIÓN  2018</t>
  </si>
  <si>
    <t>VARIACIÓN  2017- 2018</t>
  </si>
  <si>
    <t xml:space="preserve">Presupuesto de Egresos por Clasificación por Objeto del Gasto y Fuentes de Financiamiento - 2018
</t>
  </si>
  <si>
    <t>MUNICIPIO: COLOTLÁN,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</si>
</sst>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1" formatCode="_-* #,##0_-;\-* #,##0_-;_-* &quot;-&quot;_-;_-@_-"/>
    <numFmt numFmtId="164" formatCode="000"/>
    <numFmt numFmtId="166" formatCode="_-[$€]* #,##0.00_-;\-[$€]* #,##0.00_-;_-[$€]* &quot;-&quot;??_-;_-@_-"/>
    <numFmt numFmtId="168" formatCode="0_ ;\-0\ "/>
  </numFmts>
  <fonts count="35"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b/>
      <sz val="8"/>
      <color indexed="81"/>
      <name val="Arial"/>
      <family val="2"/>
    </font>
    <font>
      <sz val="11"/>
      <color indexed="9"/>
      <name val="Calibri"/>
      <family val="2"/>
    </font>
    <font>
      <b/>
      <sz val="18"/>
      <color indexed="62"/>
      <name val="Cambria"/>
      <family val="2"/>
    </font>
    <font>
      <b/>
      <u/>
      <sz val="10"/>
      <color indexed="81"/>
      <name val="Tahoma"/>
      <family val="2"/>
    </font>
    <font>
      <sz val="10"/>
      <name val="Arial"/>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b/>
      <sz val="10"/>
      <color theme="0"/>
      <name val="Calibri"/>
      <family val="2"/>
      <scheme val="minor"/>
    </font>
    <font>
      <b/>
      <sz val="12"/>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20"/>
      <color theme="1"/>
      <name val="Calibri"/>
      <family val="2"/>
      <scheme val="minor"/>
    </font>
  </fonts>
  <fills count="20">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s>
  <borders count="6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style="medium">
        <color theme="0" tint="-0.499984740745262"/>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s>
  <cellStyleXfs count="2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2"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2"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2"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2"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2"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2" fillId="12" borderId="0" applyNumberFormat="0" applyBorder="0" applyAlignment="0" applyProtection="0"/>
    <xf numFmtId="166" fontId="1" fillId="0" borderId="0" applyFont="0" applyFill="0" applyBorder="0" applyAlignment="0" applyProtection="0"/>
    <xf numFmtId="0" fontId="1" fillId="0" borderId="0"/>
    <xf numFmtId="0" fontId="18" fillId="0" borderId="0"/>
    <xf numFmtId="0" fontId="15" fillId="0" borderId="0"/>
    <xf numFmtId="9" fontId="18"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60">
    <xf numFmtId="0" fontId="0" fillId="0" borderId="0" xfId="0"/>
    <xf numFmtId="0" fontId="23" fillId="0" borderId="12" xfId="0" applyFont="1" applyFill="1" applyBorder="1" applyAlignment="1" applyProtection="1">
      <alignment horizontal="center" vertical="center"/>
    </xf>
    <xf numFmtId="0" fontId="23" fillId="0" borderId="12" xfId="0" applyFont="1" applyFill="1" applyBorder="1" applyAlignment="1" applyProtection="1">
      <alignment vertical="center" wrapText="1"/>
    </xf>
    <xf numFmtId="0" fontId="23" fillId="0" borderId="12" xfId="0" applyFont="1" applyFill="1" applyBorder="1" applyAlignment="1" applyProtection="1">
      <alignment vertical="center"/>
    </xf>
    <xf numFmtId="0" fontId="22" fillId="0" borderId="0" xfId="0" applyFont="1" applyFill="1" applyProtection="1"/>
    <xf numFmtId="42" fontId="24" fillId="13" borderId="10" xfId="23" applyNumberFormat="1" applyFont="1" applyFill="1" applyBorder="1" applyAlignment="1" applyProtection="1">
      <alignment vertical="center"/>
      <protection locked="0"/>
    </xf>
    <xf numFmtId="42" fontId="24" fillId="0" borderId="10" xfId="23" applyNumberFormat="1" applyFont="1" applyFill="1" applyBorder="1" applyAlignment="1" applyProtection="1">
      <alignment vertical="center"/>
      <protection locked="0"/>
    </xf>
    <xf numFmtId="0" fontId="24" fillId="0" borderId="0" xfId="0" applyFont="1" applyFill="1" applyBorder="1" applyAlignment="1">
      <alignment vertical="center" wrapText="1"/>
    </xf>
    <xf numFmtId="168" fontId="24" fillId="14" borderId="1" xfId="0" applyNumberFormat="1" applyFont="1" applyFill="1" applyBorder="1" applyAlignment="1">
      <alignment horizontal="center" vertical="center"/>
    </xf>
    <xf numFmtId="168" fontId="24" fillId="14" borderId="2" xfId="0" applyNumberFormat="1" applyFont="1" applyFill="1" applyBorder="1" applyAlignment="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0" fillId="0" borderId="0" xfId="0" applyFont="1" applyFill="1" applyProtection="1"/>
    <xf numFmtId="0" fontId="25" fillId="0" borderId="0" xfId="0" applyFont="1" applyFill="1" applyAlignment="1" applyProtection="1"/>
    <xf numFmtId="0" fontId="0" fillId="0" borderId="0" xfId="0" applyFont="1" applyFill="1" applyAlignment="1" applyProtection="1">
      <alignment horizontal="center"/>
    </xf>
    <xf numFmtId="3" fontId="0" fillId="0" borderId="12" xfId="0" applyNumberFormat="1" applyFont="1" applyFill="1" applyBorder="1" applyAlignment="1" applyProtection="1">
      <alignment vertical="center"/>
    </xf>
    <xf numFmtId="10" fontId="0" fillId="0" borderId="12" xfId="0" applyNumberFormat="1" applyFont="1" applyFill="1" applyBorder="1" applyAlignment="1" applyProtection="1">
      <alignment horizontal="center" vertical="center"/>
    </xf>
    <xf numFmtId="0" fontId="21" fillId="0" borderId="0" xfId="0" applyFont="1" applyFill="1" applyAlignment="1" applyProtection="1">
      <alignment horizontal="center"/>
    </xf>
    <xf numFmtId="41" fontId="0" fillId="0" borderId="12"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0" fontId="21" fillId="0" borderId="0" xfId="0" applyFont="1"/>
    <xf numFmtId="168" fontId="24" fillId="0" borderId="13" xfId="0" applyNumberFormat="1" applyFont="1" applyFill="1" applyBorder="1" applyAlignment="1" applyProtection="1">
      <alignment horizontal="center" vertical="center"/>
    </xf>
    <xf numFmtId="42" fontId="24" fillId="0" borderId="10" xfId="0" applyNumberFormat="1" applyFont="1" applyFill="1" applyBorder="1" applyAlignment="1" applyProtection="1">
      <alignment horizontal="center" vertical="center"/>
      <protection locked="0"/>
    </xf>
    <xf numFmtId="0" fontId="24" fillId="0" borderId="13" xfId="23" applyFont="1" applyFill="1" applyBorder="1" applyAlignment="1" applyProtection="1">
      <alignment horizontal="center" vertical="center"/>
    </xf>
    <xf numFmtId="168" fontId="24" fillId="0" borderId="14" xfId="0" applyNumberFormat="1" applyFont="1" applyFill="1" applyBorder="1" applyAlignment="1" applyProtection="1">
      <alignment horizontal="center" vertical="center"/>
    </xf>
    <xf numFmtId="42" fontId="24" fillId="13" borderId="11" xfId="23" applyNumberFormat="1" applyFont="1" applyFill="1" applyBorder="1" applyAlignment="1" applyProtection="1">
      <alignment vertical="center"/>
      <protection locked="0"/>
    </xf>
    <xf numFmtId="168" fontId="24" fillId="0" borderId="15" xfId="0" applyNumberFormat="1" applyFont="1" applyFill="1" applyBorder="1" applyAlignment="1" applyProtection="1">
      <alignment horizontal="center" vertical="center"/>
    </xf>
    <xf numFmtId="42" fontId="24" fillId="0" borderId="16" xfId="23" applyNumberFormat="1" applyFont="1" applyFill="1" applyBorder="1" applyAlignment="1" applyProtection="1">
      <alignment vertical="center"/>
      <protection locked="0"/>
    </xf>
    <xf numFmtId="0" fontId="0" fillId="15" borderId="0" xfId="0" applyFont="1" applyFill="1"/>
    <xf numFmtId="0" fontId="21" fillId="16" borderId="0" xfId="0" applyFont="1" applyFill="1" applyAlignment="1">
      <alignment horizontal="center" vertical="center" wrapText="1"/>
    </xf>
    <xf numFmtId="0" fontId="25" fillId="0" borderId="0" xfId="0" applyFont="1" applyAlignment="1">
      <alignment vertical="center"/>
    </xf>
    <xf numFmtId="42" fontId="24" fillId="14" borderId="10" xfId="23" applyNumberFormat="1" applyFont="1" applyFill="1" applyBorder="1" applyAlignment="1" applyProtection="1">
      <alignment vertical="center"/>
    </xf>
    <xf numFmtId="9" fontId="24" fillId="14" borderId="17" xfId="23" applyNumberFormat="1" applyFont="1" applyFill="1" applyBorder="1" applyAlignment="1" applyProtection="1">
      <alignment horizontal="center" vertical="center"/>
    </xf>
    <xf numFmtId="0" fontId="0" fillId="16" borderId="0" xfId="0" applyFont="1" applyFill="1" applyBorder="1"/>
    <xf numFmtId="0" fontId="21" fillId="16" borderId="0" xfId="0" applyFont="1" applyFill="1" applyBorder="1"/>
    <xf numFmtId="41" fontId="26" fillId="16" borderId="0" xfId="0" applyNumberFormat="1" applyFont="1" applyFill="1" applyAlignment="1">
      <alignment horizontal="right" vertical="center"/>
    </xf>
    <xf numFmtId="41" fontId="26" fillId="17" borderId="18" xfId="0" applyNumberFormat="1" applyFont="1" applyFill="1" applyBorder="1" applyAlignment="1" applyProtection="1">
      <alignment horizontal="right" vertical="center"/>
    </xf>
    <xf numFmtId="0" fontId="28" fillId="14" borderId="18" xfId="0" applyFont="1" applyFill="1" applyBorder="1" applyAlignment="1" applyProtection="1">
      <alignment vertical="center" wrapText="1"/>
    </xf>
    <xf numFmtId="41" fontId="26" fillId="14" borderId="18" xfId="0" applyNumberFormat="1" applyFont="1" applyFill="1" applyBorder="1" applyAlignment="1" applyProtection="1">
      <alignment horizontal="right" vertical="center"/>
    </xf>
    <xf numFmtId="41" fontId="23" fillId="17" borderId="18" xfId="0" applyNumberFormat="1" applyFont="1" applyFill="1" applyBorder="1" applyAlignment="1" applyProtection="1">
      <alignment horizontal="right" vertical="center"/>
    </xf>
    <xf numFmtId="41" fontId="23" fillId="0" borderId="18" xfId="0" applyNumberFormat="1" applyFont="1" applyBorder="1" applyAlignment="1" applyProtection="1">
      <alignment horizontal="right" vertical="center"/>
      <protection locked="0"/>
    </xf>
    <xf numFmtId="41" fontId="23" fillId="0" borderId="18" xfId="0" applyNumberFormat="1" applyFont="1" applyFill="1" applyBorder="1" applyAlignment="1" applyProtection="1">
      <alignment horizontal="right" vertical="center"/>
      <protection locked="0"/>
    </xf>
    <xf numFmtId="41" fontId="23" fillId="0" borderId="18" xfId="0" applyNumberFormat="1" applyFont="1" applyFill="1" applyBorder="1" applyAlignment="1" applyProtection="1">
      <alignment horizontal="right" vertical="center"/>
    </xf>
    <xf numFmtId="0" fontId="21" fillId="14" borderId="19" xfId="0" applyFont="1" applyFill="1" applyBorder="1" applyAlignment="1" applyProtection="1">
      <alignment horizontal="center" vertical="center"/>
    </xf>
    <xf numFmtId="0" fontId="21" fillId="14" borderId="18" xfId="0" applyFont="1" applyFill="1" applyBorder="1" applyAlignment="1" applyProtection="1">
      <alignment vertical="center" wrapText="1"/>
    </xf>
    <xf numFmtId="0" fontId="23" fillId="0" borderId="18" xfId="0" applyFont="1" applyBorder="1" applyAlignment="1" applyProtection="1">
      <alignment vertical="center"/>
    </xf>
    <xf numFmtId="0" fontId="23" fillId="0" borderId="18" xfId="0" applyFont="1" applyFill="1" applyBorder="1" applyAlignment="1" applyProtection="1">
      <alignment vertical="center" wrapText="1"/>
    </xf>
    <xf numFmtId="0" fontId="0" fillId="14" borderId="18" xfId="0" applyFont="1" applyFill="1" applyBorder="1" applyAlignment="1" applyProtection="1">
      <alignment vertical="center" wrapText="1"/>
    </xf>
    <xf numFmtId="0" fontId="0" fillId="0" borderId="18" xfId="0" applyFont="1" applyFill="1" applyBorder="1" applyAlignment="1" applyProtection="1">
      <alignment vertical="center" wrapText="1"/>
    </xf>
    <xf numFmtId="0" fontId="0" fillId="0" borderId="20" xfId="0" applyBorder="1"/>
    <xf numFmtId="0" fontId="23" fillId="0" borderId="19" xfId="0" applyFont="1" applyFill="1" applyBorder="1" applyAlignment="1" applyProtection="1">
      <alignment horizontal="center" vertical="center"/>
    </xf>
    <xf numFmtId="0" fontId="0" fillId="18" borderId="20" xfId="0" applyFill="1" applyBorder="1"/>
    <xf numFmtId="0" fontId="0" fillId="14" borderId="20" xfId="0" applyFill="1" applyBorder="1"/>
    <xf numFmtId="41" fontId="26" fillId="14" borderId="21" xfId="0" applyNumberFormat="1" applyFont="1" applyFill="1" applyBorder="1" applyAlignment="1" applyProtection="1">
      <alignment horizontal="right" vertical="center"/>
    </xf>
    <xf numFmtId="0" fontId="28" fillId="14" borderId="19" xfId="0" applyFont="1" applyFill="1" applyBorder="1" applyAlignment="1" applyProtection="1">
      <alignment horizontal="center" vertical="center"/>
    </xf>
    <xf numFmtId="41" fontId="29" fillId="19" borderId="21" xfId="0" applyNumberFormat="1" applyFont="1" applyFill="1" applyBorder="1" applyAlignment="1" applyProtection="1">
      <alignment horizontal="right" vertical="center"/>
    </xf>
    <xf numFmtId="41" fontId="26" fillId="15" borderId="21" xfId="0" applyNumberFormat="1" applyFont="1" applyFill="1" applyBorder="1" applyAlignment="1" applyProtection="1">
      <alignment horizontal="right" vertical="center"/>
    </xf>
    <xf numFmtId="0" fontId="21" fillId="0" borderId="20" xfId="0" applyFont="1" applyBorder="1"/>
    <xf numFmtId="41" fontId="23" fillId="14" borderId="21" xfId="0" applyNumberFormat="1" applyFont="1" applyFill="1" applyBorder="1" applyAlignment="1" applyProtection="1">
      <alignment horizontal="right" vertical="center"/>
    </xf>
    <xf numFmtId="41" fontId="23" fillId="0" borderId="21" xfId="0" applyNumberFormat="1" applyFont="1" applyBorder="1" applyAlignment="1" applyProtection="1">
      <alignment horizontal="right" vertical="center"/>
    </xf>
    <xf numFmtId="0" fontId="0" fillId="0" borderId="19" xfId="0" applyFont="1" applyFill="1" applyBorder="1" applyAlignment="1" applyProtection="1">
      <alignment horizontal="center" vertical="center"/>
    </xf>
    <xf numFmtId="0" fontId="0" fillId="14" borderId="19" xfId="0"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168" fontId="31" fillId="19" borderId="31" xfId="0" applyNumberFormat="1" applyFont="1" applyFill="1" applyBorder="1" applyAlignment="1" applyProtection="1">
      <alignment horizontal="center" vertical="center"/>
    </xf>
    <xf numFmtId="42" fontId="31" fillId="19" borderId="27" xfId="23" applyNumberFormat="1" applyFont="1" applyFill="1" applyBorder="1" applyAlignment="1" applyProtection="1">
      <alignment vertical="center"/>
    </xf>
    <xf numFmtId="9" fontId="31" fillId="19" borderId="32" xfId="26" applyNumberFormat="1" applyFont="1" applyFill="1" applyBorder="1" applyAlignment="1" applyProtection="1">
      <alignment horizontal="center" vertical="center"/>
    </xf>
    <xf numFmtId="168" fontId="31" fillId="19" borderId="13" xfId="0" applyNumberFormat="1" applyFont="1" applyFill="1" applyBorder="1" applyAlignment="1" applyProtection="1">
      <alignment horizontal="center" vertical="center"/>
    </xf>
    <xf numFmtId="42" fontId="31" fillId="19" borderId="10" xfId="23" applyNumberFormat="1" applyFont="1" applyFill="1" applyBorder="1" applyAlignment="1" applyProtection="1">
      <alignment vertical="center"/>
    </xf>
    <xf numFmtId="9" fontId="31" fillId="19" borderId="17" xfId="26" applyNumberFormat="1" applyFont="1" applyFill="1" applyBorder="1" applyAlignment="1" applyProtection="1">
      <alignment horizontal="center" vertical="center"/>
    </xf>
    <xf numFmtId="42" fontId="31" fillId="19" borderId="10" xfId="23" applyNumberFormat="1" applyFont="1" applyFill="1" applyBorder="1" applyAlignment="1" applyProtection="1">
      <alignment vertical="center"/>
      <protection locked="0"/>
    </xf>
    <xf numFmtId="42" fontId="32" fillId="19" borderId="33" xfId="23" applyNumberFormat="1" applyFont="1" applyFill="1" applyBorder="1" applyProtection="1"/>
    <xf numFmtId="10" fontId="32" fillId="19" borderId="34" xfId="26" applyNumberFormat="1" applyFont="1" applyFill="1" applyBorder="1" applyAlignment="1" applyProtection="1">
      <alignment horizontal="center" vertical="center"/>
    </xf>
    <xf numFmtId="9" fontId="20" fillId="19" borderId="30" xfId="0" applyNumberFormat="1" applyFont="1" applyFill="1" applyBorder="1" applyAlignment="1" applyProtection="1">
      <alignment horizontal="center" vertical="center"/>
    </xf>
    <xf numFmtId="0" fontId="19" fillId="19" borderId="28" xfId="0" applyFont="1" applyFill="1" applyBorder="1" applyAlignment="1" applyProtection="1">
      <alignment horizontal="center" vertical="center"/>
    </xf>
    <xf numFmtId="0" fontId="33" fillId="19" borderId="29" xfId="0" applyFont="1" applyFill="1" applyBorder="1" applyAlignment="1" applyProtection="1">
      <alignment horizontal="right" vertical="center" wrapText="1"/>
    </xf>
    <xf numFmtId="41" fontId="33" fillId="19" borderId="12" xfId="0" applyNumberFormat="1" applyFont="1" applyFill="1" applyBorder="1" applyAlignment="1" applyProtection="1">
      <alignment vertical="center"/>
    </xf>
    <xf numFmtId="10" fontId="33" fillId="19" borderId="12" xfId="0" applyNumberFormat="1" applyFont="1" applyFill="1" applyBorder="1" applyAlignment="1" applyProtection="1">
      <alignment vertical="center"/>
    </xf>
    <xf numFmtId="10" fontId="33" fillId="19" borderId="12" xfId="26" applyNumberFormat="1" applyFont="1" applyFill="1" applyBorder="1" applyAlignment="1" applyProtection="1">
      <alignment horizontal="center" vertical="center"/>
    </xf>
    <xf numFmtId="0" fontId="19" fillId="19" borderId="0" xfId="0" applyFont="1" applyFill="1" applyProtection="1"/>
    <xf numFmtId="0" fontId="20" fillId="19" borderId="28" xfId="0" applyFont="1" applyFill="1" applyBorder="1" applyAlignment="1" applyProtection="1">
      <alignment horizontal="center" vertical="center"/>
    </xf>
    <xf numFmtId="9" fontId="19" fillId="19" borderId="12" xfId="0" applyNumberFormat="1" applyFont="1" applyFill="1" applyBorder="1" applyAlignment="1" applyProtection="1">
      <alignment horizontal="center" vertical="center"/>
    </xf>
    <xf numFmtId="0" fontId="19" fillId="19" borderId="12" xfId="0" applyFont="1" applyFill="1" applyBorder="1" applyAlignment="1" applyProtection="1">
      <alignment horizontal="center" vertical="center"/>
    </xf>
    <xf numFmtId="41" fontId="19" fillId="19" borderId="12" xfId="0" applyNumberFormat="1" applyFont="1" applyFill="1" applyBorder="1" applyAlignment="1" applyProtection="1">
      <alignment horizontal="center" vertical="center"/>
    </xf>
    <xf numFmtId="0" fontId="20" fillId="19" borderId="29" xfId="0" applyFont="1" applyFill="1" applyBorder="1" applyAlignment="1" applyProtection="1">
      <alignment horizontal="center" vertical="center"/>
    </xf>
    <xf numFmtId="41" fontId="20" fillId="19" borderId="29" xfId="0" applyNumberFormat="1" applyFont="1" applyFill="1" applyBorder="1" applyAlignment="1" applyProtection="1">
      <alignment horizontal="center" vertical="center"/>
    </xf>
    <xf numFmtId="0" fontId="25" fillId="0" borderId="22" xfId="0"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41" fontId="25" fillId="0" borderId="0" xfId="0" applyNumberFormat="1"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Alignment="1">
      <alignment horizontal="center" vertical="center" wrapText="1"/>
    </xf>
    <xf numFmtId="0" fontId="20" fillId="19" borderId="20" xfId="0" applyFont="1" applyFill="1" applyBorder="1" applyAlignment="1">
      <alignment horizontal="center" vertical="center" wrapText="1"/>
    </xf>
    <xf numFmtId="0" fontId="31" fillId="19" borderId="36" xfId="0" applyFont="1" applyFill="1" applyBorder="1" applyAlignment="1">
      <alignment horizontal="center" vertical="center" wrapText="1"/>
    </xf>
    <xf numFmtId="0" fontId="31" fillId="19" borderId="37" xfId="0" applyFont="1" applyFill="1" applyBorder="1" applyAlignment="1">
      <alignment horizontal="center" vertical="center" wrapText="1"/>
    </xf>
    <xf numFmtId="0" fontId="31" fillId="19" borderId="38" xfId="0" applyFont="1" applyFill="1" applyBorder="1" applyAlignment="1">
      <alignment horizontal="center" vertical="center" wrapText="1"/>
    </xf>
    <xf numFmtId="41" fontId="31" fillId="19" borderId="37" xfId="0" applyNumberFormat="1" applyFont="1" applyFill="1" applyBorder="1" applyAlignment="1">
      <alignment horizontal="center" vertical="center" wrapText="1"/>
    </xf>
    <xf numFmtId="41" fontId="29" fillId="19" borderId="39" xfId="0" applyNumberFormat="1" applyFont="1" applyFill="1" applyBorder="1" applyAlignment="1" applyProtection="1">
      <alignment horizontal="right" vertical="center"/>
    </xf>
    <xf numFmtId="41" fontId="29" fillId="19" borderId="18" xfId="0" applyNumberFormat="1" applyFont="1" applyFill="1" applyBorder="1" applyAlignment="1" applyProtection="1">
      <alignment horizontal="right" vertical="center"/>
    </xf>
    <xf numFmtId="0" fontId="31" fillId="19" borderId="19" xfId="0" applyFont="1" applyFill="1" applyBorder="1" applyAlignment="1" applyProtection="1">
      <alignment horizontal="center" vertical="center"/>
    </xf>
    <xf numFmtId="0" fontId="31" fillId="19" borderId="18" xfId="0" applyFont="1" applyFill="1" applyBorder="1" applyAlignment="1" applyProtection="1">
      <alignment vertical="center" wrapText="1"/>
    </xf>
    <xf numFmtId="0" fontId="23" fillId="0" borderId="40" xfId="0" applyFont="1" applyFill="1" applyBorder="1" applyAlignment="1" applyProtection="1">
      <alignment horizontal="center" vertical="center"/>
    </xf>
    <xf numFmtId="0" fontId="23" fillId="0" borderId="35" xfId="0" applyFont="1" applyFill="1" applyBorder="1" applyAlignment="1" applyProtection="1">
      <alignment vertical="center" wrapText="1"/>
    </xf>
    <xf numFmtId="41" fontId="23" fillId="0" borderId="35" xfId="0" applyNumberFormat="1" applyFont="1" applyFill="1" applyBorder="1" applyAlignment="1" applyProtection="1">
      <alignment horizontal="right" vertical="center"/>
      <protection locked="0"/>
    </xf>
    <xf numFmtId="41" fontId="23" fillId="17" borderId="35" xfId="0" applyNumberFormat="1" applyFont="1" applyFill="1" applyBorder="1" applyAlignment="1" applyProtection="1">
      <alignment horizontal="right" vertical="center"/>
    </xf>
    <xf numFmtId="0" fontId="33" fillId="19" borderId="41" xfId="0" applyFont="1" applyFill="1" applyBorder="1" applyAlignment="1" applyProtection="1">
      <alignment vertical="center"/>
    </xf>
    <xf numFmtId="0" fontId="20" fillId="19" borderId="42" xfId="0" applyFont="1" applyFill="1" applyBorder="1" applyAlignment="1" applyProtection="1">
      <alignment horizontal="right" vertical="center"/>
    </xf>
    <xf numFmtId="41" fontId="20" fillId="19" borderId="42" xfId="0" applyNumberFormat="1" applyFont="1" applyFill="1" applyBorder="1" applyAlignment="1" applyProtection="1">
      <alignment horizontal="center" vertical="center"/>
    </xf>
    <xf numFmtId="41" fontId="20" fillId="19" borderId="43" xfId="0" applyNumberFormat="1" applyFont="1" applyFill="1" applyBorder="1" applyAlignment="1" applyProtection="1">
      <alignment horizontal="center" vertical="center"/>
    </xf>
    <xf numFmtId="0" fontId="34" fillId="0" borderId="9" xfId="0" applyFont="1" applyFill="1" applyBorder="1" applyAlignment="1" applyProtection="1">
      <alignment horizontal="center" vertical="top" wrapText="1"/>
    </xf>
    <xf numFmtId="0" fontId="34" fillId="0" borderId="4" xfId="0" applyFont="1" applyFill="1" applyBorder="1" applyAlignment="1" applyProtection="1">
      <alignment horizontal="center" vertical="top" wrapText="1"/>
    </xf>
    <xf numFmtId="0" fontId="34" fillId="0" borderId="5" xfId="0" applyFont="1" applyFill="1" applyBorder="1" applyAlignment="1" applyProtection="1">
      <alignment horizontal="center" vertical="top" wrapText="1"/>
    </xf>
    <xf numFmtId="0" fontId="27" fillId="0" borderId="2"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4" fillId="0" borderId="16" xfId="0" applyFont="1" applyFill="1" applyBorder="1" applyAlignment="1" applyProtection="1">
      <alignment horizontal="left" vertical="center" wrapText="1"/>
    </xf>
    <xf numFmtId="0" fontId="32" fillId="19" borderId="45" xfId="23" applyFont="1" applyFill="1" applyBorder="1" applyAlignment="1" applyProtection="1">
      <alignment horizontal="right"/>
    </xf>
    <xf numFmtId="0" fontId="32" fillId="19" borderId="33" xfId="23" applyFont="1" applyFill="1" applyBorder="1" applyAlignment="1" applyProtection="1">
      <alignment horizontal="right"/>
    </xf>
    <xf numFmtId="0" fontId="24" fillId="0" borderId="10" xfId="0" applyFont="1" applyFill="1" applyBorder="1" applyAlignment="1" applyProtection="1">
      <alignment horizontal="left" vertical="center" wrapText="1"/>
    </xf>
    <xf numFmtId="0" fontId="31" fillId="19"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24" fillId="0" borderId="10" xfId="23" applyFont="1" applyFill="1" applyBorder="1" applyAlignment="1" applyProtection="1">
      <alignment horizontal="left" vertical="center"/>
    </xf>
    <xf numFmtId="0" fontId="24" fillId="0" borderId="24" xfId="23" applyFont="1" applyFill="1" applyBorder="1" applyAlignment="1" applyProtection="1">
      <alignment horizontal="left" vertical="center"/>
    </xf>
    <xf numFmtId="0" fontId="24" fillId="0" borderId="25" xfId="23" applyFont="1" applyFill="1" applyBorder="1" applyAlignment="1" applyProtection="1">
      <alignment horizontal="left" vertical="center"/>
    </xf>
    <xf numFmtId="0" fontId="24" fillId="0" borderId="26" xfId="23" applyFont="1" applyFill="1" applyBorder="1" applyAlignment="1" applyProtection="1">
      <alignment horizontal="left" vertical="center"/>
    </xf>
    <xf numFmtId="0" fontId="25" fillId="0" borderId="46" xfId="0" applyFont="1" applyFill="1" applyBorder="1" applyAlignment="1" applyProtection="1">
      <alignment horizontal="center"/>
    </xf>
    <xf numFmtId="0" fontId="25" fillId="0" borderId="4" xfId="0" applyFont="1" applyFill="1" applyBorder="1" applyAlignment="1" applyProtection="1">
      <alignment horizontal="center" vertical="center"/>
    </xf>
    <xf numFmtId="0" fontId="25" fillId="0" borderId="44" xfId="0" applyFont="1" applyFill="1" applyBorder="1" applyAlignment="1" applyProtection="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31" fillId="19" borderId="8" xfId="23" applyFont="1" applyFill="1" applyBorder="1" applyAlignment="1" applyProtection="1">
      <alignment horizontal="center" vertical="center"/>
    </xf>
    <xf numFmtId="3" fontId="31" fillId="19" borderId="8" xfId="23" applyNumberFormat="1" applyFont="1" applyFill="1" applyBorder="1" applyAlignment="1" applyProtection="1">
      <alignment horizontal="center" vertical="center" wrapText="1"/>
    </xf>
    <xf numFmtId="1" fontId="31" fillId="19" borderId="8" xfId="23" applyNumberFormat="1" applyFont="1" applyFill="1" applyBorder="1" applyAlignment="1" applyProtection="1">
      <alignment horizontal="center" vertical="center" wrapText="1"/>
    </xf>
    <xf numFmtId="0" fontId="30" fillId="13" borderId="6" xfId="23" applyFont="1" applyFill="1" applyBorder="1" applyAlignment="1" applyProtection="1">
      <alignment horizontal="left" vertical="center"/>
    </xf>
    <xf numFmtId="0" fontId="30" fillId="13" borderId="0" xfId="23" applyFont="1" applyFill="1" applyBorder="1" applyAlignment="1" applyProtection="1">
      <alignment horizontal="left" vertical="center"/>
    </xf>
    <xf numFmtId="0" fontId="30" fillId="13" borderId="7" xfId="23" applyFont="1" applyFill="1" applyBorder="1" applyAlignment="1" applyProtection="1">
      <alignment horizontal="left" vertical="center"/>
    </xf>
    <xf numFmtId="0" fontId="31" fillId="19" borderId="27" xfId="0" applyFont="1" applyFill="1" applyBorder="1" applyAlignment="1" applyProtection="1">
      <alignment horizontal="left" vertical="center" wrapText="1"/>
    </xf>
    <xf numFmtId="164" fontId="31" fillId="19" borderId="49" xfId="0" applyNumberFormat="1" applyFont="1" applyFill="1" applyBorder="1" applyAlignment="1">
      <alignment horizontal="center" vertical="center" wrapText="1"/>
    </xf>
    <xf numFmtId="164" fontId="31" fillId="19" borderId="50" xfId="0" applyNumberFormat="1" applyFont="1" applyFill="1" applyBorder="1" applyAlignment="1">
      <alignment horizontal="center" vertical="center" wrapText="1"/>
    </xf>
    <xf numFmtId="0" fontId="34" fillId="0" borderId="55" xfId="0" applyFont="1" applyFill="1" applyBorder="1" applyAlignment="1">
      <alignment horizontal="center" vertical="top" wrapText="1"/>
    </xf>
    <xf numFmtId="0" fontId="34" fillId="0" borderId="23" xfId="0" applyFont="1" applyFill="1" applyBorder="1" applyAlignment="1">
      <alignment horizontal="center" vertical="top"/>
    </xf>
    <xf numFmtId="0" fontId="34" fillId="0" borderId="56" xfId="0" applyFont="1" applyFill="1" applyBorder="1" applyAlignment="1">
      <alignment horizontal="center" vertical="top"/>
    </xf>
    <xf numFmtId="0" fontId="27" fillId="0" borderId="2" xfId="0" applyFont="1" applyFill="1" applyBorder="1" applyAlignment="1">
      <alignment horizontal="left"/>
    </xf>
    <xf numFmtId="0" fontId="27" fillId="0" borderId="1" xfId="0" applyFont="1" applyFill="1" applyBorder="1" applyAlignment="1">
      <alignment horizontal="left"/>
    </xf>
    <xf numFmtId="0" fontId="27" fillId="0" borderId="3" xfId="0" applyFont="1" applyFill="1" applyBorder="1" applyAlignment="1">
      <alignment horizontal="left"/>
    </xf>
    <xf numFmtId="41" fontId="31" fillId="19" borderId="53" xfId="0" applyNumberFormat="1" applyFont="1" applyFill="1" applyBorder="1" applyAlignment="1">
      <alignment horizontal="center" vertical="center" wrapText="1"/>
    </xf>
    <xf numFmtId="41" fontId="31" fillId="19" borderId="57" xfId="0" applyNumberFormat="1" applyFont="1" applyFill="1" applyBorder="1" applyAlignment="1">
      <alignment horizontal="center" vertical="center" wrapText="1"/>
    </xf>
    <xf numFmtId="41" fontId="31" fillId="19" borderId="58" xfId="0" applyNumberFormat="1" applyFont="1" applyFill="1" applyBorder="1" applyAlignment="1">
      <alignment horizontal="center" vertical="center" wrapText="1"/>
    </xf>
    <xf numFmtId="0" fontId="31" fillId="19" borderId="59" xfId="0" applyFont="1" applyFill="1" applyBorder="1" applyAlignment="1">
      <alignment horizontal="center" vertical="center" wrapText="1"/>
    </xf>
    <xf numFmtId="0" fontId="31" fillId="19" borderId="60" xfId="0" applyFont="1" applyFill="1" applyBorder="1" applyAlignment="1">
      <alignment horizontal="center" vertical="center" wrapText="1"/>
    </xf>
    <xf numFmtId="0" fontId="31" fillId="19" borderId="47" xfId="0" applyFont="1" applyFill="1" applyBorder="1" applyAlignment="1">
      <alignment horizontal="center" vertical="center" wrapText="1"/>
    </xf>
    <xf numFmtId="0" fontId="31" fillId="19" borderId="48" xfId="0" applyFont="1" applyFill="1" applyBorder="1" applyAlignment="1">
      <alignment horizontal="center" vertical="center" wrapText="1"/>
    </xf>
    <xf numFmtId="41" fontId="31" fillId="19" borderId="51" xfId="0" applyNumberFormat="1" applyFont="1" applyFill="1" applyBorder="1" applyAlignment="1">
      <alignment horizontal="center" vertical="center" wrapText="1"/>
    </xf>
    <xf numFmtId="41" fontId="31" fillId="19" borderId="0" xfId="0" applyNumberFormat="1" applyFont="1" applyFill="1" applyBorder="1" applyAlignment="1">
      <alignment horizontal="center" vertical="center" wrapText="1"/>
    </xf>
    <xf numFmtId="0" fontId="19" fillId="19" borderId="0" xfId="0" applyFont="1" applyFill="1" applyBorder="1"/>
    <xf numFmtId="41" fontId="31" fillId="19" borderId="52" xfId="0" applyNumberFormat="1" applyFont="1" applyFill="1" applyBorder="1" applyAlignment="1">
      <alignment horizontal="center" vertical="center" wrapText="1"/>
    </xf>
    <xf numFmtId="41" fontId="31" fillId="19" borderId="54" xfId="0" applyNumberFormat="1" applyFont="1" applyFill="1" applyBorder="1" applyAlignment="1">
      <alignment horizontal="center" vertical="center" wrapText="1"/>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aje" xfId="26" builtinId="5"/>
    <cellStyle name="Porcentual 2" xfId="27"/>
    <cellStyle name="Título de hoja" xfId="2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58166007.039999992</c:v>
                </c:pt>
                <c:pt idx="1">
                  <c:v>10408629.470000001</c:v>
                </c:pt>
                <c:pt idx="2">
                  <c:v>572057</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579333632"/>
        <c:axId val="579003520"/>
      </c:barChart>
      <c:catAx>
        <c:axId val="5793336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79003520"/>
        <c:crosses val="autoZero"/>
        <c:auto val="1"/>
        <c:lblAlgn val="ctr"/>
        <c:lblOffset val="100"/>
        <c:noMultiLvlLbl val="0"/>
      </c:catAx>
      <c:valAx>
        <c:axId val="579003520"/>
        <c:scaling>
          <c:orientation val="minMax"/>
        </c:scaling>
        <c:delete val="1"/>
        <c:axPos val="l"/>
        <c:majorGridlines/>
        <c:numFmt formatCode="#,##0" sourceLinked="1"/>
        <c:majorTickMark val="out"/>
        <c:minorTickMark val="none"/>
        <c:tickLblPos val="nextTo"/>
        <c:crossAx val="5793336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0</c:v>
                </c:pt>
                <c:pt idx="1">
                  <c:v>0</c:v>
                </c:pt>
                <c:pt idx="2">
                  <c:v>6100287.0899999999</c:v>
                </c:pt>
                <c:pt idx="3">
                  <c:v>63040406.420000002</c:v>
                </c:pt>
                <c:pt idx="4">
                  <c:v>6000</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580625920"/>
        <c:axId val="579005248"/>
        <c:axId val="0"/>
      </c:bar3DChart>
      <c:catAx>
        <c:axId val="58062592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579005248"/>
        <c:crosses val="autoZero"/>
        <c:auto val="1"/>
        <c:lblAlgn val="ctr"/>
        <c:lblOffset val="100"/>
        <c:noMultiLvlLbl val="0"/>
      </c:catAx>
      <c:valAx>
        <c:axId val="579005248"/>
        <c:scaling>
          <c:orientation val="minMax"/>
        </c:scaling>
        <c:delete val="1"/>
        <c:axPos val="b"/>
        <c:majorGridlines/>
        <c:numFmt formatCode="_(* #,##0_);_(* \(#,##0\);_(* &quot;-&quot;_);_(@_)" sourceLinked="1"/>
        <c:majorTickMark val="out"/>
        <c:minorTickMark val="none"/>
        <c:tickLblPos val="nextTo"/>
        <c:crossAx val="58062592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abSelected="1" zoomScale="90" zoomScaleNormal="90" workbookViewId="0">
      <selection activeCell="B7" sqref="B7:D7"/>
    </sheetView>
  </sheetViews>
  <sheetFormatPr baseColWidth="10" defaultColWidth="0" defaultRowHeight="15" customHeight="1" zeroHeight="1" x14ac:dyDescent="0.25"/>
  <cols>
    <col min="1" max="1" width="8.42578125" style="14" customWidth="1"/>
    <col min="2" max="2" width="32.85546875" style="12" customWidth="1"/>
    <col min="3" max="3" width="17.140625" style="19" customWidth="1"/>
    <col min="4" max="4" width="15.42578125" style="20" customWidth="1"/>
    <col min="5" max="5" width="21.42578125" style="12" customWidth="1"/>
    <col min="6" max="6" width="20.7109375" style="12" customWidth="1"/>
    <col min="7" max="7" width="25.7109375" style="12" customWidth="1"/>
    <col min="8" max="8" width="0.7109375" style="12" customWidth="1"/>
    <col min="9" max="16" width="0" style="12" hidden="1" customWidth="1"/>
    <col min="17" max="17" width="11.42578125" style="12" hidden="1" customWidth="1"/>
    <col min="18" max="18" width="0" style="12" hidden="1" customWidth="1"/>
    <col min="19" max="16384" width="11.42578125" style="12" hidden="1"/>
  </cols>
  <sheetData>
    <row r="1" spans="1:7" ht="33" customHeight="1" x14ac:dyDescent="0.25">
      <c r="A1" s="109" t="s">
        <v>513</v>
      </c>
      <c r="B1" s="110"/>
      <c r="C1" s="110"/>
      <c r="D1" s="110"/>
      <c r="E1" s="110"/>
      <c r="F1" s="110"/>
      <c r="G1" s="111"/>
    </row>
    <row r="2" spans="1:7" ht="21" customHeight="1" x14ac:dyDescent="0.25">
      <c r="A2" s="112" t="s">
        <v>518</v>
      </c>
      <c r="B2" s="113"/>
      <c r="C2" s="113"/>
      <c r="D2" s="113"/>
      <c r="E2" s="113"/>
      <c r="F2" s="113"/>
      <c r="G2" s="114"/>
    </row>
    <row r="3" spans="1:7" s="4" customFormat="1" ht="9.75" customHeight="1" x14ac:dyDescent="0.25">
      <c r="A3" s="133" t="s">
        <v>2</v>
      </c>
      <c r="B3" s="133"/>
      <c r="C3" s="133"/>
      <c r="D3" s="133"/>
      <c r="E3" s="134" t="s">
        <v>514</v>
      </c>
      <c r="F3" s="134" t="s">
        <v>515</v>
      </c>
      <c r="G3" s="135" t="s">
        <v>516</v>
      </c>
    </row>
    <row r="4" spans="1:7" s="4" customFormat="1" ht="11.25" customHeight="1" x14ac:dyDescent="0.25">
      <c r="A4" s="133"/>
      <c r="B4" s="133"/>
      <c r="C4" s="133"/>
      <c r="D4" s="133"/>
      <c r="E4" s="134"/>
      <c r="F4" s="134"/>
      <c r="G4" s="135"/>
    </row>
    <row r="5" spans="1:7" s="4" customFormat="1" ht="15.75" x14ac:dyDescent="0.25">
      <c r="A5" s="136" t="s">
        <v>11</v>
      </c>
      <c r="B5" s="137"/>
      <c r="C5" s="137"/>
      <c r="D5" s="137"/>
      <c r="E5" s="137"/>
      <c r="F5" s="137"/>
      <c r="G5" s="138"/>
    </row>
    <row r="6" spans="1:7" s="4" customFormat="1" ht="15" customHeight="1" x14ac:dyDescent="0.25">
      <c r="A6" s="64">
        <v>1000</v>
      </c>
      <c r="B6" s="139" t="s">
        <v>12</v>
      </c>
      <c r="C6" s="139"/>
      <c r="D6" s="139"/>
      <c r="E6" s="65">
        <f>SUM(E7:E13)</f>
        <v>31484575</v>
      </c>
      <c r="F6" s="65">
        <f>SUM(F7:F13)</f>
        <v>33573335.619999997</v>
      </c>
      <c r="G6" s="66">
        <f>F6/E6-1</f>
        <v>6.6342347641662469E-2</v>
      </c>
    </row>
    <row r="7" spans="1:7" s="4" customFormat="1" ht="15" customHeight="1" x14ac:dyDescent="0.25">
      <c r="A7" s="24">
        <v>1100</v>
      </c>
      <c r="B7" s="124" t="s">
        <v>13</v>
      </c>
      <c r="C7" s="124"/>
      <c r="D7" s="124"/>
      <c r="E7" s="5">
        <v>25364000</v>
      </c>
      <c r="F7" s="32">
        <f>'PRESUP.EGRESOS FUENTE FINANCIAM'!M7</f>
        <v>26248321.32</v>
      </c>
      <c r="G7" s="33">
        <f>F7/E7-1</f>
        <v>3.4865215265730942E-2</v>
      </c>
    </row>
    <row r="8" spans="1:7" s="4" customFormat="1" ht="15" customHeight="1" x14ac:dyDescent="0.25">
      <c r="A8" s="24">
        <v>1200</v>
      </c>
      <c r="B8" s="124" t="s">
        <v>14</v>
      </c>
      <c r="C8" s="124"/>
      <c r="D8" s="124"/>
      <c r="E8" s="5">
        <v>2311329</v>
      </c>
      <c r="F8" s="32">
        <f>'PRESUP.EGRESOS FUENTE FINANCIAM'!M12</f>
        <v>3159147</v>
      </c>
      <c r="G8" s="33">
        <f t="shared" ref="G8:G13" si="0">F8/E8-1</f>
        <v>0.36680974452360515</v>
      </c>
    </row>
    <row r="9" spans="1:7" s="4" customFormat="1" ht="15" customHeight="1" x14ac:dyDescent="0.25">
      <c r="A9" s="24">
        <v>1300</v>
      </c>
      <c r="B9" s="124" t="s">
        <v>15</v>
      </c>
      <c r="C9" s="124"/>
      <c r="D9" s="124"/>
      <c r="E9" s="6">
        <v>3790137</v>
      </c>
      <c r="F9" s="32">
        <f>'PRESUP.EGRESOS FUENTE FINANCIAM'!M17</f>
        <v>4150361.3</v>
      </c>
      <c r="G9" s="33">
        <f t="shared" si="0"/>
        <v>9.5042553870744007E-2</v>
      </c>
    </row>
    <row r="10" spans="1:7" s="4" customFormat="1" ht="15" customHeight="1" x14ac:dyDescent="0.25">
      <c r="A10" s="24">
        <v>1400</v>
      </c>
      <c r="B10" s="124" t="s">
        <v>16</v>
      </c>
      <c r="C10" s="124"/>
      <c r="D10" s="124"/>
      <c r="E10" s="6">
        <v>0</v>
      </c>
      <c r="F10" s="32">
        <f>'PRESUP.EGRESOS FUENTE FINANCIAM'!M26</f>
        <v>0</v>
      </c>
      <c r="G10" s="33" t="e">
        <f t="shared" si="0"/>
        <v>#DIV/0!</v>
      </c>
    </row>
    <row r="11" spans="1:7" s="4" customFormat="1" ht="15" customHeight="1" x14ac:dyDescent="0.25">
      <c r="A11" s="24">
        <v>1500</v>
      </c>
      <c r="B11" s="124" t="s">
        <v>17</v>
      </c>
      <c r="C11" s="124"/>
      <c r="D11" s="124"/>
      <c r="E11" s="6">
        <v>19109</v>
      </c>
      <c r="F11" s="32">
        <f>'PRESUP.EGRESOS FUENTE FINANCIAM'!M31</f>
        <v>15506</v>
      </c>
      <c r="G11" s="33">
        <f t="shared" si="0"/>
        <v>-0.18854989795384369</v>
      </c>
    </row>
    <row r="12" spans="1:7" s="4" customFormat="1" ht="15" customHeight="1" x14ac:dyDescent="0.25">
      <c r="A12" s="24">
        <v>1600</v>
      </c>
      <c r="B12" s="124" t="s">
        <v>18</v>
      </c>
      <c r="C12" s="124"/>
      <c r="D12" s="124"/>
      <c r="E12" s="6">
        <v>0</v>
      </c>
      <c r="F12" s="32">
        <f>'PRESUP.EGRESOS FUENTE FINANCIAM'!M38</f>
        <v>0</v>
      </c>
      <c r="G12" s="33" t="e">
        <f t="shared" si="0"/>
        <v>#DIV/0!</v>
      </c>
    </row>
    <row r="13" spans="1:7" s="4" customFormat="1" ht="15" customHeight="1" x14ac:dyDescent="0.25">
      <c r="A13" s="24">
        <v>1700</v>
      </c>
      <c r="B13" s="125" t="s">
        <v>19</v>
      </c>
      <c r="C13" s="126"/>
      <c r="D13" s="127"/>
      <c r="E13" s="5">
        <v>0</v>
      </c>
      <c r="F13" s="32">
        <f>'PRESUP.EGRESOS FUENTE FINANCIAM'!M40</f>
        <v>0</v>
      </c>
      <c r="G13" s="33" t="e">
        <f t="shared" si="0"/>
        <v>#DIV/0!</v>
      </c>
    </row>
    <row r="14" spans="1:7" s="4" customFormat="1" ht="15" customHeight="1" x14ac:dyDescent="0.25">
      <c r="A14" s="67">
        <v>2000</v>
      </c>
      <c r="B14" s="119" t="s">
        <v>20</v>
      </c>
      <c r="C14" s="119"/>
      <c r="D14" s="119"/>
      <c r="E14" s="68">
        <f>SUM(E15:E23)</f>
        <v>7732345</v>
      </c>
      <c r="F14" s="68">
        <f>SUM(F15:F23)</f>
        <v>9058436.5599999987</v>
      </c>
      <c r="G14" s="69">
        <f>F14/E14-1</f>
        <v>0.1714992747995594</v>
      </c>
    </row>
    <row r="15" spans="1:7" s="4" customFormat="1" ht="15" customHeight="1" x14ac:dyDescent="0.25">
      <c r="A15" s="24">
        <v>2100</v>
      </c>
      <c r="B15" s="124" t="s">
        <v>21</v>
      </c>
      <c r="C15" s="124"/>
      <c r="D15" s="124"/>
      <c r="E15" s="5">
        <v>657345</v>
      </c>
      <c r="F15" s="32">
        <f>'PRESUP.EGRESOS FUENTE FINANCIAM'!M44</f>
        <v>446406.59</v>
      </c>
      <c r="G15" s="33">
        <f>F15/E15-1</f>
        <v>-0.32089452266313723</v>
      </c>
    </row>
    <row r="16" spans="1:7" s="4" customFormat="1" ht="15" customHeight="1" x14ac:dyDescent="0.25">
      <c r="A16" s="24">
        <v>2200</v>
      </c>
      <c r="B16" s="124" t="s">
        <v>22</v>
      </c>
      <c r="C16" s="124"/>
      <c r="D16" s="124"/>
      <c r="E16" s="5">
        <v>400000</v>
      </c>
      <c r="F16" s="32">
        <f>'PRESUP.EGRESOS FUENTE FINANCIAM'!M53</f>
        <v>365123.99000000005</v>
      </c>
      <c r="G16" s="33">
        <f t="shared" ref="G16:G23" si="1">F16/E16-1</f>
        <v>-8.7190024999999838E-2</v>
      </c>
    </row>
    <row r="17" spans="1:7" s="4" customFormat="1" ht="15" customHeight="1" x14ac:dyDescent="0.25">
      <c r="A17" s="24">
        <v>2300</v>
      </c>
      <c r="B17" s="124" t="s">
        <v>23</v>
      </c>
      <c r="C17" s="124"/>
      <c r="D17" s="124"/>
      <c r="E17" s="6">
        <v>0</v>
      </c>
      <c r="F17" s="32">
        <f>'PRESUP.EGRESOS FUENTE FINANCIAM'!M57</f>
        <v>0</v>
      </c>
      <c r="G17" s="33" t="e">
        <f t="shared" si="1"/>
        <v>#DIV/0!</v>
      </c>
    </row>
    <row r="18" spans="1:7" s="4" customFormat="1" ht="15" customHeight="1" x14ac:dyDescent="0.25">
      <c r="A18" s="24">
        <v>2400</v>
      </c>
      <c r="B18" s="124" t="s">
        <v>24</v>
      </c>
      <c r="C18" s="124"/>
      <c r="D18" s="124"/>
      <c r="E18" s="6">
        <v>530000</v>
      </c>
      <c r="F18" s="32">
        <f>'PRESUP.EGRESOS FUENTE FINANCIAM'!M67</f>
        <v>343511.2</v>
      </c>
      <c r="G18" s="33">
        <f t="shared" si="1"/>
        <v>-0.35186566037735845</v>
      </c>
    </row>
    <row r="19" spans="1:7" s="4" customFormat="1" ht="15" customHeight="1" x14ac:dyDescent="0.25">
      <c r="A19" s="24">
        <v>2500</v>
      </c>
      <c r="B19" s="124" t="s">
        <v>25</v>
      </c>
      <c r="C19" s="124"/>
      <c r="D19" s="124"/>
      <c r="E19" s="6">
        <v>415000</v>
      </c>
      <c r="F19" s="32">
        <f>'PRESUP.EGRESOS FUENTE FINANCIAM'!M77</f>
        <v>230756.99000000002</v>
      </c>
      <c r="G19" s="33">
        <f t="shared" si="1"/>
        <v>-0.44395906024096377</v>
      </c>
    </row>
    <row r="20" spans="1:7" s="4" customFormat="1" ht="15" customHeight="1" x14ac:dyDescent="0.25">
      <c r="A20" s="24">
        <v>2600</v>
      </c>
      <c r="B20" s="124" t="s">
        <v>26</v>
      </c>
      <c r="C20" s="124"/>
      <c r="D20" s="124"/>
      <c r="E20" s="6">
        <v>4600000</v>
      </c>
      <c r="F20" s="32">
        <f>'PRESUP.EGRESOS FUENTE FINANCIAM'!M85</f>
        <v>6650418</v>
      </c>
      <c r="G20" s="33">
        <f t="shared" si="1"/>
        <v>0.44574304347826077</v>
      </c>
    </row>
    <row r="21" spans="1:7" s="4" customFormat="1" ht="15" customHeight="1" x14ac:dyDescent="0.25">
      <c r="A21" s="24">
        <v>2700</v>
      </c>
      <c r="B21" s="125" t="s">
        <v>27</v>
      </c>
      <c r="C21" s="126"/>
      <c r="D21" s="127"/>
      <c r="E21" s="6">
        <v>140000</v>
      </c>
      <c r="F21" s="32">
        <f>'PRESUP.EGRESOS FUENTE FINANCIAM'!M88</f>
        <v>76612.600000000006</v>
      </c>
      <c r="G21" s="33">
        <f t="shared" si="1"/>
        <v>-0.45276714285714281</v>
      </c>
    </row>
    <row r="22" spans="1:7" s="4" customFormat="1" ht="15" customHeight="1" x14ac:dyDescent="0.25">
      <c r="A22" s="24">
        <v>2800</v>
      </c>
      <c r="B22" s="125" t="s">
        <v>28</v>
      </c>
      <c r="C22" s="126"/>
      <c r="D22" s="127"/>
      <c r="E22" s="6">
        <v>46500</v>
      </c>
      <c r="F22" s="32">
        <f>'PRESUP.EGRESOS FUENTE FINANCIAM'!M94</f>
        <v>4131</v>
      </c>
      <c r="G22" s="33">
        <f t="shared" si="1"/>
        <v>-0.91116129032258064</v>
      </c>
    </row>
    <row r="23" spans="1:7" s="4" customFormat="1" ht="15" customHeight="1" x14ac:dyDescent="0.25">
      <c r="A23" s="24">
        <v>2900</v>
      </c>
      <c r="B23" s="124" t="s">
        <v>29</v>
      </c>
      <c r="C23" s="124"/>
      <c r="D23" s="124"/>
      <c r="E23" s="6">
        <v>943500</v>
      </c>
      <c r="F23" s="32">
        <f>'PRESUP.EGRESOS FUENTE FINANCIAM'!M98</f>
        <v>941476.19000000006</v>
      </c>
      <c r="G23" s="33">
        <f t="shared" si="1"/>
        <v>-2.1450026497085162E-3</v>
      </c>
    </row>
    <row r="24" spans="1:7" s="4" customFormat="1" ht="15" customHeight="1" x14ac:dyDescent="0.25">
      <c r="A24" s="67">
        <v>3000</v>
      </c>
      <c r="B24" s="119" t="s">
        <v>30</v>
      </c>
      <c r="C24" s="119"/>
      <c r="D24" s="119"/>
      <c r="E24" s="68">
        <f>SUM(E25:E33)</f>
        <v>9586740</v>
      </c>
      <c r="F24" s="68">
        <f>SUM(F25:F33)</f>
        <v>10417160.859999999</v>
      </c>
      <c r="G24" s="69">
        <f>F24/E24-1</f>
        <v>8.6621819304581127E-2</v>
      </c>
    </row>
    <row r="25" spans="1:7" s="4" customFormat="1" ht="15" customHeight="1" x14ac:dyDescent="0.25">
      <c r="A25" s="24">
        <v>3100</v>
      </c>
      <c r="B25" s="124" t="s">
        <v>31</v>
      </c>
      <c r="C25" s="124"/>
      <c r="D25" s="124"/>
      <c r="E25" s="5">
        <v>4520500</v>
      </c>
      <c r="F25" s="32">
        <f>'PRESUP.EGRESOS FUENTE FINANCIAM'!M109</f>
        <v>4571024.99</v>
      </c>
      <c r="G25" s="33">
        <f>F25/E25-1</f>
        <v>1.1176858754562646E-2</v>
      </c>
    </row>
    <row r="26" spans="1:7" s="4" customFormat="1" ht="15" customHeight="1" x14ac:dyDescent="0.25">
      <c r="A26" s="24">
        <v>3200</v>
      </c>
      <c r="B26" s="124" t="s">
        <v>32</v>
      </c>
      <c r="C26" s="124"/>
      <c r="D26" s="124"/>
      <c r="E26" s="5">
        <v>995120</v>
      </c>
      <c r="F26" s="32">
        <f>'PRESUP.EGRESOS FUENTE FINANCIAM'!M119</f>
        <v>1264799</v>
      </c>
      <c r="G26" s="33">
        <f t="shared" ref="G26:G32" si="2">F26/E26-1</f>
        <v>0.27100148725781814</v>
      </c>
    </row>
    <row r="27" spans="1:7" s="4" customFormat="1" ht="15" customHeight="1" x14ac:dyDescent="0.25">
      <c r="A27" s="24">
        <v>3300</v>
      </c>
      <c r="B27" s="124" t="s">
        <v>33</v>
      </c>
      <c r="C27" s="124"/>
      <c r="D27" s="124"/>
      <c r="E27" s="6">
        <v>188520</v>
      </c>
      <c r="F27" s="32">
        <f>'PRESUP.EGRESOS FUENTE FINANCIAM'!M129</f>
        <v>279455</v>
      </c>
      <c r="G27" s="33">
        <f t="shared" si="2"/>
        <v>0.48236261404625513</v>
      </c>
    </row>
    <row r="28" spans="1:7" s="4" customFormat="1" ht="15" customHeight="1" x14ac:dyDescent="0.25">
      <c r="A28" s="24">
        <v>3400</v>
      </c>
      <c r="B28" s="124" t="s">
        <v>34</v>
      </c>
      <c r="C28" s="124"/>
      <c r="D28" s="124"/>
      <c r="E28" s="6">
        <v>145000</v>
      </c>
      <c r="F28" s="32">
        <f>'PRESUP.EGRESOS FUENTE FINANCIAM'!M139</f>
        <v>180514</v>
      </c>
      <c r="G28" s="33">
        <f t="shared" si="2"/>
        <v>0.24492413793103451</v>
      </c>
    </row>
    <row r="29" spans="1:7" s="4" customFormat="1" ht="15" customHeight="1" x14ac:dyDescent="0.25">
      <c r="A29" s="24">
        <v>3500</v>
      </c>
      <c r="B29" s="124" t="s">
        <v>35</v>
      </c>
      <c r="C29" s="124"/>
      <c r="D29" s="124"/>
      <c r="E29" s="6">
        <v>240600</v>
      </c>
      <c r="F29" s="32">
        <f>'PRESUP.EGRESOS FUENTE FINANCIAM'!M149</f>
        <v>455130.39</v>
      </c>
      <c r="G29" s="33">
        <f t="shared" si="2"/>
        <v>0.89164750623441402</v>
      </c>
    </row>
    <row r="30" spans="1:7" s="4" customFormat="1" ht="15" customHeight="1" x14ac:dyDescent="0.25">
      <c r="A30" s="24">
        <v>3600</v>
      </c>
      <c r="B30" s="124" t="s">
        <v>36</v>
      </c>
      <c r="C30" s="124"/>
      <c r="D30" s="124"/>
      <c r="E30" s="6">
        <v>80000</v>
      </c>
      <c r="F30" s="32">
        <f>'PRESUP.EGRESOS FUENTE FINANCIAM'!M159</f>
        <v>126423</v>
      </c>
      <c r="G30" s="33">
        <f t="shared" si="2"/>
        <v>0.58028750000000007</v>
      </c>
    </row>
    <row r="31" spans="1:7" s="4" customFormat="1" ht="15" customHeight="1" x14ac:dyDescent="0.25">
      <c r="A31" s="24">
        <v>3700</v>
      </c>
      <c r="B31" s="125" t="s">
        <v>37</v>
      </c>
      <c r="C31" s="126"/>
      <c r="D31" s="127"/>
      <c r="E31" s="6">
        <v>325000</v>
      </c>
      <c r="F31" s="32">
        <f>'PRESUP.EGRESOS FUENTE FINANCIAM'!M167</f>
        <v>351627.48</v>
      </c>
      <c r="G31" s="33">
        <f t="shared" si="2"/>
        <v>8.1930707692307703E-2</v>
      </c>
    </row>
    <row r="32" spans="1:7" s="4" customFormat="1" ht="15" customHeight="1" x14ac:dyDescent="0.25">
      <c r="A32" s="24">
        <v>3800</v>
      </c>
      <c r="B32" s="125" t="s">
        <v>38</v>
      </c>
      <c r="C32" s="126"/>
      <c r="D32" s="127"/>
      <c r="E32" s="6">
        <v>1294000</v>
      </c>
      <c r="F32" s="32">
        <f>'PRESUP.EGRESOS FUENTE FINANCIAM'!M177</f>
        <v>1660000</v>
      </c>
      <c r="G32" s="33">
        <f t="shared" si="2"/>
        <v>0.28284389489953643</v>
      </c>
    </row>
    <row r="33" spans="1:7" s="4" customFormat="1" ht="15" customHeight="1" x14ac:dyDescent="0.25">
      <c r="A33" s="24">
        <v>3900</v>
      </c>
      <c r="B33" s="124" t="s">
        <v>39</v>
      </c>
      <c r="C33" s="124"/>
      <c r="D33" s="124"/>
      <c r="E33" s="6">
        <v>1798000</v>
      </c>
      <c r="F33" s="32">
        <f>'PRESUP.EGRESOS FUENTE FINANCIAM'!M183</f>
        <v>1528187</v>
      </c>
      <c r="G33" s="33">
        <f>F33/E33-1</f>
        <v>-0.15006284760845379</v>
      </c>
    </row>
    <row r="34" spans="1:7" s="4" customFormat="1" ht="15" customHeight="1" x14ac:dyDescent="0.25">
      <c r="A34" s="67">
        <v>4000</v>
      </c>
      <c r="B34" s="119" t="s">
        <v>40</v>
      </c>
      <c r="C34" s="119"/>
      <c r="D34" s="119"/>
      <c r="E34" s="68">
        <f>SUM(E35:E43)</f>
        <v>4339000</v>
      </c>
      <c r="F34" s="68">
        <f>SUM(F35:F43)</f>
        <v>5117074</v>
      </c>
      <c r="G34" s="69">
        <f>F34/E34-1</f>
        <v>0.17932104171468088</v>
      </c>
    </row>
    <row r="35" spans="1:7" s="4" customFormat="1" ht="15.75" x14ac:dyDescent="0.25">
      <c r="A35" s="22">
        <v>4100</v>
      </c>
      <c r="B35" s="118" t="s">
        <v>41</v>
      </c>
      <c r="C35" s="118"/>
      <c r="D35" s="118"/>
      <c r="E35" s="5">
        <v>0</v>
      </c>
      <c r="F35" s="32">
        <f>'PRESUP.EGRESOS FUENTE FINANCIAM'!M194</f>
        <v>0</v>
      </c>
      <c r="G35" s="33" t="e">
        <f t="shared" ref="G35:G74" si="3">F35/E35-1</f>
        <v>#DIV/0!</v>
      </c>
    </row>
    <row r="36" spans="1:7" s="4" customFormat="1" ht="15" customHeight="1" x14ac:dyDescent="0.25">
      <c r="A36" s="22">
        <v>4200</v>
      </c>
      <c r="B36" s="118" t="s">
        <v>42</v>
      </c>
      <c r="C36" s="118"/>
      <c r="D36" s="118"/>
      <c r="E36" s="6">
        <v>0</v>
      </c>
      <c r="F36" s="32">
        <f>'PRESUP.EGRESOS FUENTE FINANCIAM'!M204</f>
        <v>0</v>
      </c>
      <c r="G36" s="33" t="e">
        <f t="shared" si="3"/>
        <v>#DIV/0!</v>
      </c>
    </row>
    <row r="37" spans="1:7" s="4" customFormat="1" ht="15" customHeight="1" x14ac:dyDescent="0.25">
      <c r="A37" s="22">
        <v>4300</v>
      </c>
      <c r="B37" s="121" t="s">
        <v>43</v>
      </c>
      <c r="C37" s="122"/>
      <c r="D37" s="123"/>
      <c r="E37" s="6">
        <v>0</v>
      </c>
      <c r="F37" s="32">
        <f>'PRESUP.EGRESOS FUENTE FINANCIAM'!M210</f>
        <v>0</v>
      </c>
      <c r="G37" s="33" t="e">
        <f t="shared" si="3"/>
        <v>#DIV/0!</v>
      </c>
    </row>
    <row r="38" spans="1:7" s="4" customFormat="1" ht="15" customHeight="1" x14ac:dyDescent="0.25">
      <c r="A38" s="22">
        <v>4400</v>
      </c>
      <c r="B38" s="118" t="s">
        <v>44</v>
      </c>
      <c r="C38" s="118"/>
      <c r="D38" s="118"/>
      <c r="E38" s="5">
        <v>4339000</v>
      </c>
      <c r="F38" s="32">
        <f>'PRESUP.EGRESOS FUENTE FINANCIAM'!M220</f>
        <v>5117074</v>
      </c>
      <c r="G38" s="33">
        <f>F38/E38-1</f>
        <v>0.17932104171468088</v>
      </c>
    </row>
    <row r="39" spans="1:7" s="4" customFormat="1" ht="15" customHeight="1" x14ac:dyDescent="0.25">
      <c r="A39" s="22">
        <v>4500</v>
      </c>
      <c r="B39" s="124" t="s">
        <v>45</v>
      </c>
      <c r="C39" s="124"/>
      <c r="D39" s="124"/>
      <c r="E39" s="6">
        <v>0</v>
      </c>
      <c r="F39" s="32">
        <f>'PRESUP.EGRESOS FUENTE FINANCIAM'!M229</f>
        <v>0</v>
      </c>
      <c r="G39" s="33" t="e">
        <f>F39/E39-1</f>
        <v>#DIV/0!</v>
      </c>
    </row>
    <row r="40" spans="1:7" s="4" customFormat="1" ht="15" customHeight="1" x14ac:dyDescent="0.25">
      <c r="A40" s="22">
        <v>4600</v>
      </c>
      <c r="B40" s="125" t="s">
        <v>46</v>
      </c>
      <c r="C40" s="126"/>
      <c r="D40" s="127"/>
      <c r="E40" s="6">
        <v>0</v>
      </c>
      <c r="F40" s="32">
        <f>'PRESUP.EGRESOS FUENTE FINANCIAM'!M233</f>
        <v>0</v>
      </c>
      <c r="G40" s="33" t="e">
        <f>F40/E40-1</f>
        <v>#DIV/0!</v>
      </c>
    </row>
    <row r="41" spans="1:7" s="4" customFormat="1" ht="15" customHeight="1" x14ac:dyDescent="0.25">
      <c r="A41" s="22">
        <v>4700</v>
      </c>
      <c r="B41" s="125" t="s">
        <v>47</v>
      </c>
      <c r="C41" s="126"/>
      <c r="D41" s="127"/>
      <c r="E41" s="6">
        <v>0</v>
      </c>
      <c r="F41" s="32">
        <f>'PRESUP.EGRESOS FUENTE FINANCIAM'!M240</f>
        <v>0</v>
      </c>
      <c r="G41" s="33" t="e">
        <f>F41/E41-1</f>
        <v>#DIV/0!</v>
      </c>
    </row>
    <row r="42" spans="1:7" s="4" customFormat="1" ht="15" customHeight="1" x14ac:dyDescent="0.25">
      <c r="A42" s="22">
        <v>4800</v>
      </c>
      <c r="B42" s="124" t="s">
        <v>48</v>
      </c>
      <c r="C42" s="124"/>
      <c r="D42" s="124"/>
      <c r="E42" s="6">
        <v>0</v>
      </c>
      <c r="F42" s="32">
        <f>'PRESUP.EGRESOS FUENTE FINANCIAM'!M242</f>
        <v>0</v>
      </c>
      <c r="G42" s="33" t="e">
        <f>F42/E42-1</f>
        <v>#DIV/0!</v>
      </c>
    </row>
    <row r="43" spans="1:7" s="4" customFormat="1" ht="15" customHeight="1" x14ac:dyDescent="0.25">
      <c r="A43" s="22">
        <v>4900</v>
      </c>
      <c r="B43" s="118" t="s">
        <v>49</v>
      </c>
      <c r="C43" s="118"/>
      <c r="D43" s="118"/>
      <c r="E43" s="5">
        <v>0</v>
      </c>
      <c r="F43" s="32">
        <f>'PRESUP.EGRESOS FUENTE FINANCIAM'!M248</f>
        <v>0</v>
      </c>
      <c r="G43" s="33" t="e">
        <f t="shared" si="3"/>
        <v>#DIV/0!</v>
      </c>
    </row>
    <row r="44" spans="1:7" s="4" customFormat="1" ht="15" customHeight="1" x14ac:dyDescent="0.25">
      <c r="A44" s="67">
        <v>5000</v>
      </c>
      <c r="B44" s="119" t="s">
        <v>50</v>
      </c>
      <c r="C44" s="119"/>
      <c r="D44" s="119"/>
      <c r="E44" s="68">
        <f>SUM(E45:E53)</f>
        <v>160000</v>
      </c>
      <c r="F44" s="68">
        <f>SUM(F45:F53)</f>
        <v>169230</v>
      </c>
      <c r="G44" s="69">
        <f t="shared" si="3"/>
        <v>5.7687499999999892E-2</v>
      </c>
    </row>
    <row r="45" spans="1:7" s="4" customFormat="1" ht="15" customHeight="1" x14ac:dyDescent="0.25">
      <c r="A45" s="22">
        <v>5100</v>
      </c>
      <c r="B45" s="118" t="s">
        <v>51</v>
      </c>
      <c r="C45" s="118"/>
      <c r="D45" s="118"/>
      <c r="E45" s="5">
        <v>140000</v>
      </c>
      <c r="F45" s="32">
        <f>'PRESUP.EGRESOS FUENTE FINANCIAM'!M253</f>
        <v>169230</v>
      </c>
      <c r="G45" s="33">
        <f t="shared" si="3"/>
        <v>0.20878571428571435</v>
      </c>
    </row>
    <row r="46" spans="1:7" s="4" customFormat="1" ht="15" customHeight="1" x14ac:dyDescent="0.25">
      <c r="A46" s="22">
        <v>5200</v>
      </c>
      <c r="B46" s="118" t="s">
        <v>52</v>
      </c>
      <c r="C46" s="118"/>
      <c r="D46" s="118"/>
      <c r="E46" s="5">
        <v>20000</v>
      </c>
      <c r="F46" s="32">
        <f>'PRESUP.EGRESOS FUENTE FINANCIAM'!M260</f>
        <v>0</v>
      </c>
      <c r="G46" s="33">
        <f t="shared" si="3"/>
        <v>-1</v>
      </c>
    </row>
    <row r="47" spans="1:7" s="4" customFormat="1" ht="15" customHeight="1" x14ac:dyDescent="0.25">
      <c r="A47" s="22">
        <v>5300</v>
      </c>
      <c r="B47" s="118" t="s">
        <v>53</v>
      </c>
      <c r="C47" s="118"/>
      <c r="D47" s="118"/>
      <c r="E47" s="5">
        <v>0</v>
      </c>
      <c r="F47" s="32">
        <f>'PRESUP.EGRESOS FUENTE FINANCIAM'!M265</f>
        <v>0</v>
      </c>
      <c r="G47" s="33" t="e">
        <f t="shared" si="3"/>
        <v>#DIV/0!</v>
      </c>
    </row>
    <row r="48" spans="1:7" s="4" customFormat="1" ht="15" customHeight="1" x14ac:dyDescent="0.25">
      <c r="A48" s="22">
        <v>5400</v>
      </c>
      <c r="B48" s="118" t="s">
        <v>54</v>
      </c>
      <c r="C48" s="118"/>
      <c r="D48" s="118"/>
      <c r="E48" s="5">
        <v>0</v>
      </c>
      <c r="F48" s="32">
        <f>'PRESUP.EGRESOS FUENTE FINANCIAM'!M268</f>
        <v>0</v>
      </c>
      <c r="G48" s="33" t="e">
        <f t="shared" ref="G48:G53" si="4">F48/E48-1</f>
        <v>#DIV/0!</v>
      </c>
    </row>
    <row r="49" spans="1:256" s="4" customFormat="1" ht="15" customHeight="1" x14ac:dyDescent="0.25">
      <c r="A49" s="22">
        <v>5500</v>
      </c>
      <c r="B49" s="124" t="s">
        <v>55</v>
      </c>
      <c r="C49" s="124"/>
      <c r="D49" s="124"/>
      <c r="E49" s="6">
        <v>0</v>
      </c>
      <c r="F49" s="32">
        <f>'PRESUP.EGRESOS FUENTE FINANCIAM'!M275</f>
        <v>0</v>
      </c>
      <c r="G49" s="33" t="e">
        <f t="shared" si="4"/>
        <v>#DIV/0!</v>
      </c>
    </row>
    <row r="50" spans="1:256" s="4" customFormat="1" ht="15" customHeight="1" x14ac:dyDescent="0.25">
      <c r="A50" s="22">
        <v>5600</v>
      </c>
      <c r="B50" s="125" t="s">
        <v>56</v>
      </c>
      <c r="C50" s="126"/>
      <c r="D50" s="127"/>
      <c r="E50" s="6">
        <v>0</v>
      </c>
      <c r="F50" s="32">
        <f>'PRESUP.EGRESOS FUENTE FINANCIAM'!M277</f>
        <v>0</v>
      </c>
      <c r="G50" s="33" t="e">
        <f t="shared" si="4"/>
        <v>#DIV/0!</v>
      </c>
    </row>
    <row r="51" spans="1:256" s="4" customFormat="1" ht="15" customHeight="1" x14ac:dyDescent="0.25">
      <c r="A51" s="22">
        <v>5700</v>
      </c>
      <c r="B51" s="125" t="s">
        <v>57</v>
      </c>
      <c r="C51" s="126"/>
      <c r="D51" s="127"/>
      <c r="E51" s="6">
        <v>0</v>
      </c>
      <c r="F51" s="32">
        <f>'PRESUP.EGRESOS FUENTE FINANCIAM'!M286</f>
        <v>0</v>
      </c>
      <c r="G51" s="33" t="e">
        <f t="shared" si="4"/>
        <v>#DIV/0!</v>
      </c>
    </row>
    <row r="52" spans="1:256" s="4" customFormat="1" ht="15" customHeight="1" x14ac:dyDescent="0.25">
      <c r="A52" s="22">
        <v>5800</v>
      </c>
      <c r="B52" s="124" t="s">
        <v>58</v>
      </c>
      <c r="C52" s="124"/>
      <c r="D52" s="124"/>
      <c r="E52" s="6">
        <v>0</v>
      </c>
      <c r="F52" s="32">
        <f>'PRESUP.EGRESOS FUENTE FINANCIAM'!M296</f>
        <v>0</v>
      </c>
      <c r="G52" s="33" t="e">
        <f t="shared" si="4"/>
        <v>#DIV/0!</v>
      </c>
    </row>
    <row r="53" spans="1:256" s="4" customFormat="1" ht="15" customHeight="1" x14ac:dyDescent="0.25">
      <c r="A53" s="22">
        <v>5900</v>
      </c>
      <c r="B53" s="118" t="s">
        <v>59</v>
      </c>
      <c r="C53" s="118"/>
      <c r="D53" s="118"/>
      <c r="E53" s="5">
        <v>0</v>
      </c>
      <c r="F53" s="32">
        <f>'PRESUP.EGRESOS FUENTE FINANCIAM'!M301</f>
        <v>0</v>
      </c>
      <c r="G53" s="33" t="e">
        <f t="shared" si="4"/>
        <v>#DIV/0!</v>
      </c>
    </row>
    <row r="54" spans="1:256" s="4" customFormat="1" ht="15" customHeight="1" x14ac:dyDescent="0.25">
      <c r="A54" s="67">
        <v>6000</v>
      </c>
      <c r="B54" s="119" t="s">
        <v>60</v>
      </c>
      <c r="C54" s="119"/>
      <c r="D54" s="119"/>
      <c r="E54" s="68">
        <f>SUM(E55:E57)</f>
        <v>9977335</v>
      </c>
      <c r="F54" s="68">
        <f>SUM(F55:F57)</f>
        <v>10239399.470000001</v>
      </c>
      <c r="G54" s="69">
        <f t="shared" si="3"/>
        <v>2.6265978841043314E-2</v>
      </c>
    </row>
    <row r="55" spans="1:256" s="4" customFormat="1" ht="15" customHeight="1" x14ac:dyDescent="0.25">
      <c r="A55" s="25">
        <v>6100</v>
      </c>
      <c r="B55" s="120" t="s">
        <v>61</v>
      </c>
      <c r="C55" s="120"/>
      <c r="D55" s="120"/>
      <c r="E55" s="26">
        <v>9977335</v>
      </c>
      <c r="F55" s="32">
        <f>'PRESUP.EGRESOS FUENTE FINANCIAM'!M312</f>
        <v>10239399.470000001</v>
      </c>
      <c r="G55" s="33">
        <f t="shared" si="3"/>
        <v>2.6265978841043314E-2</v>
      </c>
    </row>
    <row r="56" spans="1:256" s="4" customFormat="1" ht="15" customHeight="1" x14ac:dyDescent="0.25">
      <c r="A56" s="22">
        <v>6200</v>
      </c>
      <c r="B56" s="118" t="s">
        <v>62</v>
      </c>
      <c r="C56" s="118"/>
      <c r="D56" s="118"/>
      <c r="E56" s="5">
        <v>0</v>
      </c>
      <c r="F56" s="32">
        <f>'PRESUP.EGRESOS FUENTE FINANCIAM'!M321</f>
        <v>0</v>
      </c>
      <c r="G56" s="33" t="e">
        <f t="shared" si="3"/>
        <v>#DIV/0!</v>
      </c>
    </row>
    <row r="57" spans="1:256" s="4" customFormat="1" ht="15" customHeight="1" x14ac:dyDescent="0.25">
      <c r="A57" s="22">
        <v>6300</v>
      </c>
      <c r="B57" s="118" t="s">
        <v>63</v>
      </c>
      <c r="C57" s="118"/>
      <c r="D57" s="118"/>
      <c r="E57" s="5">
        <v>0</v>
      </c>
      <c r="F57" s="32">
        <f>'PRESUP.EGRESOS FUENTE FINANCIAM'!M330</f>
        <v>0</v>
      </c>
      <c r="G57" s="33" t="e">
        <f t="shared" si="3"/>
        <v>#DIV/0!</v>
      </c>
    </row>
    <row r="58" spans="1:256" s="4" customFormat="1" ht="15.75" customHeight="1" x14ac:dyDescent="0.25">
      <c r="A58" s="67">
        <v>7000</v>
      </c>
      <c r="B58" s="119" t="s">
        <v>64</v>
      </c>
      <c r="C58" s="119"/>
      <c r="D58" s="119"/>
      <c r="E58" s="68">
        <f>SUM(E59:E65)</f>
        <v>0</v>
      </c>
      <c r="F58" s="68">
        <f>SUM(F59:F65)</f>
        <v>0</v>
      </c>
      <c r="G58" s="69" t="e">
        <f t="shared" si="3"/>
        <v>#DIV/0!</v>
      </c>
    </row>
    <row r="59" spans="1:256" s="4" customFormat="1" ht="15.75" x14ac:dyDescent="0.25">
      <c r="A59" s="22">
        <v>7100</v>
      </c>
      <c r="B59" s="118" t="s">
        <v>65</v>
      </c>
      <c r="C59" s="118"/>
      <c r="D59" s="118"/>
      <c r="E59" s="23">
        <v>0</v>
      </c>
      <c r="F59" s="32">
        <f>'PRESUP.EGRESOS FUENTE FINANCIAM'!M334</f>
        <v>0</v>
      </c>
      <c r="G59" s="33" t="e">
        <f t="shared" si="3"/>
        <v>#DIV/0!</v>
      </c>
      <c r="H59" s="7"/>
      <c r="I59" s="8">
        <v>61</v>
      </c>
      <c r="J59" s="131"/>
      <c r="K59" s="131"/>
      <c r="L59" s="132"/>
      <c r="M59" s="9">
        <v>61</v>
      </c>
      <c r="N59" s="131"/>
      <c r="O59" s="131"/>
      <c r="P59" s="132"/>
      <c r="Q59" s="9">
        <v>61</v>
      </c>
      <c r="R59" s="131"/>
      <c r="S59" s="131"/>
      <c r="T59" s="132"/>
      <c r="U59" s="9">
        <v>61</v>
      </c>
      <c r="V59" s="131"/>
      <c r="W59" s="131"/>
      <c r="X59" s="132"/>
      <c r="Y59" s="9">
        <v>61</v>
      </c>
      <c r="Z59" s="131"/>
      <c r="AA59" s="131"/>
      <c r="AB59" s="132"/>
      <c r="AC59" s="9">
        <v>61</v>
      </c>
      <c r="AD59" s="131"/>
      <c r="AE59" s="131"/>
      <c r="AF59" s="132"/>
      <c r="AG59" s="9">
        <v>61</v>
      </c>
      <c r="AH59" s="131"/>
      <c r="AI59" s="131"/>
      <c r="AJ59" s="132"/>
      <c r="AK59" s="9">
        <v>61</v>
      </c>
      <c r="AL59" s="131"/>
      <c r="AM59" s="131"/>
      <c r="AN59" s="132"/>
      <c r="AO59" s="9">
        <v>61</v>
      </c>
      <c r="AP59" s="131"/>
      <c r="AQ59" s="131"/>
      <c r="AR59" s="132"/>
      <c r="AS59" s="9">
        <v>61</v>
      </c>
      <c r="AT59" s="131"/>
      <c r="AU59" s="131"/>
      <c r="AV59" s="132"/>
      <c r="AW59" s="9">
        <v>61</v>
      </c>
      <c r="AX59" s="131"/>
      <c r="AY59" s="131"/>
      <c r="AZ59" s="132"/>
      <c r="BA59" s="9">
        <v>61</v>
      </c>
      <c r="BB59" s="131"/>
      <c r="BC59" s="131"/>
      <c r="BD59" s="132"/>
      <c r="BE59" s="9">
        <v>61</v>
      </c>
      <c r="BF59" s="131"/>
      <c r="BG59" s="131"/>
      <c r="BH59" s="132"/>
      <c r="BI59" s="9">
        <v>61</v>
      </c>
      <c r="BJ59" s="131"/>
      <c r="BK59" s="131"/>
      <c r="BL59" s="132"/>
      <c r="BM59" s="9">
        <v>61</v>
      </c>
      <c r="BN59" s="131"/>
      <c r="BO59" s="131"/>
      <c r="BP59" s="132"/>
      <c r="BQ59" s="9">
        <v>61</v>
      </c>
      <c r="BR59" s="131"/>
      <c r="BS59" s="131"/>
      <c r="BT59" s="132"/>
      <c r="BU59" s="9">
        <v>61</v>
      </c>
      <c r="BV59" s="131"/>
      <c r="BW59" s="131"/>
      <c r="BX59" s="132"/>
      <c r="BY59" s="9">
        <v>61</v>
      </c>
      <c r="BZ59" s="131"/>
      <c r="CA59" s="131"/>
      <c r="CB59" s="132"/>
      <c r="CC59" s="9">
        <v>61</v>
      </c>
      <c r="CD59" s="131"/>
      <c r="CE59" s="131"/>
      <c r="CF59" s="132"/>
      <c r="CG59" s="9">
        <v>61</v>
      </c>
      <c r="CH59" s="131"/>
      <c r="CI59" s="131"/>
      <c r="CJ59" s="132"/>
      <c r="CK59" s="9">
        <v>61</v>
      </c>
      <c r="CL59" s="131"/>
      <c r="CM59" s="131"/>
      <c r="CN59" s="132"/>
      <c r="CO59" s="9">
        <v>61</v>
      </c>
      <c r="CP59" s="131"/>
      <c r="CQ59" s="131"/>
      <c r="CR59" s="132"/>
      <c r="CS59" s="9">
        <v>61</v>
      </c>
      <c r="CT59" s="131"/>
      <c r="CU59" s="131"/>
      <c r="CV59" s="132"/>
      <c r="CW59" s="9">
        <v>61</v>
      </c>
      <c r="CX59" s="131"/>
      <c r="CY59" s="131"/>
      <c r="CZ59" s="132"/>
      <c r="DA59" s="9">
        <v>61</v>
      </c>
      <c r="DB59" s="131"/>
      <c r="DC59" s="131"/>
      <c r="DD59" s="132"/>
      <c r="DE59" s="9">
        <v>61</v>
      </c>
      <c r="DF59" s="131"/>
      <c r="DG59" s="131"/>
      <c r="DH59" s="132"/>
      <c r="DI59" s="9">
        <v>61</v>
      </c>
      <c r="DJ59" s="131"/>
      <c r="DK59" s="131"/>
      <c r="DL59" s="132"/>
      <c r="DM59" s="9">
        <v>61</v>
      </c>
      <c r="DN59" s="131"/>
      <c r="DO59" s="131"/>
      <c r="DP59" s="132"/>
      <c r="DQ59" s="9">
        <v>61</v>
      </c>
      <c r="DR59" s="131"/>
      <c r="DS59" s="131"/>
      <c r="DT59" s="132"/>
      <c r="DU59" s="9">
        <v>61</v>
      </c>
      <c r="DV59" s="131"/>
      <c r="DW59" s="131"/>
      <c r="DX59" s="132"/>
      <c r="DY59" s="9">
        <v>61</v>
      </c>
      <c r="DZ59" s="131"/>
      <c r="EA59" s="131"/>
      <c r="EB59" s="132"/>
      <c r="EC59" s="9">
        <v>61</v>
      </c>
      <c r="ED59" s="131"/>
      <c r="EE59" s="131"/>
      <c r="EF59" s="132"/>
      <c r="EG59" s="9">
        <v>61</v>
      </c>
      <c r="EH59" s="131"/>
      <c r="EI59" s="131"/>
      <c r="EJ59" s="132"/>
      <c r="EK59" s="9">
        <v>61</v>
      </c>
      <c r="EL59" s="131"/>
      <c r="EM59" s="131"/>
      <c r="EN59" s="132"/>
      <c r="EO59" s="9">
        <v>61</v>
      </c>
      <c r="EP59" s="131"/>
      <c r="EQ59" s="131"/>
      <c r="ER59" s="132"/>
      <c r="ES59" s="9">
        <v>61</v>
      </c>
      <c r="ET59" s="131"/>
      <c r="EU59" s="131"/>
      <c r="EV59" s="132"/>
      <c r="EW59" s="9">
        <v>61</v>
      </c>
      <c r="EX59" s="131"/>
      <c r="EY59" s="131"/>
      <c r="EZ59" s="132"/>
      <c r="FA59" s="9">
        <v>61</v>
      </c>
      <c r="FB59" s="131"/>
      <c r="FC59" s="131"/>
      <c r="FD59" s="132"/>
      <c r="FE59" s="9">
        <v>61</v>
      </c>
      <c r="FF59" s="131"/>
      <c r="FG59" s="131"/>
      <c r="FH59" s="132"/>
      <c r="FI59" s="9">
        <v>61</v>
      </c>
      <c r="FJ59" s="131"/>
      <c r="FK59" s="131"/>
      <c r="FL59" s="132"/>
      <c r="FM59" s="9">
        <v>61</v>
      </c>
      <c r="FN59" s="131"/>
      <c r="FO59" s="131"/>
      <c r="FP59" s="132"/>
      <c r="FQ59" s="9">
        <v>61</v>
      </c>
      <c r="FR59" s="131"/>
      <c r="FS59" s="131"/>
      <c r="FT59" s="132"/>
      <c r="FU59" s="9">
        <v>61</v>
      </c>
      <c r="FV59" s="131"/>
      <c r="FW59" s="131"/>
      <c r="FX59" s="132"/>
      <c r="FY59" s="9">
        <v>61</v>
      </c>
      <c r="FZ59" s="131"/>
      <c r="GA59" s="131"/>
      <c r="GB59" s="132"/>
      <c r="GC59" s="9">
        <v>61</v>
      </c>
      <c r="GD59" s="131"/>
      <c r="GE59" s="131"/>
      <c r="GF59" s="132"/>
      <c r="GG59" s="9">
        <v>61</v>
      </c>
      <c r="GH59" s="131"/>
      <c r="GI59" s="131"/>
      <c r="GJ59" s="132"/>
      <c r="GK59" s="9">
        <v>61</v>
      </c>
      <c r="GL59" s="131"/>
      <c r="GM59" s="131"/>
      <c r="GN59" s="132"/>
      <c r="GO59" s="9">
        <v>61</v>
      </c>
      <c r="GP59" s="131"/>
      <c r="GQ59" s="131"/>
      <c r="GR59" s="132"/>
      <c r="GS59" s="9">
        <v>61</v>
      </c>
      <c r="GT59" s="131"/>
      <c r="GU59" s="131"/>
      <c r="GV59" s="132"/>
      <c r="GW59" s="9">
        <v>61</v>
      </c>
      <c r="GX59" s="131"/>
      <c r="GY59" s="131"/>
      <c r="GZ59" s="132"/>
      <c r="HA59" s="9">
        <v>61</v>
      </c>
      <c r="HB59" s="131"/>
      <c r="HC59" s="131"/>
      <c r="HD59" s="132"/>
      <c r="HE59" s="9">
        <v>61</v>
      </c>
      <c r="HF59" s="131"/>
      <c r="HG59" s="131"/>
      <c r="HH59" s="132"/>
      <c r="HI59" s="9">
        <v>61</v>
      </c>
      <c r="HJ59" s="131"/>
      <c r="HK59" s="131"/>
      <c r="HL59" s="132"/>
      <c r="HM59" s="9">
        <v>61</v>
      </c>
      <c r="HN59" s="131"/>
      <c r="HO59" s="131"/>
      <c r="HP59" s="132"/>
      <c r="HQ59" s="9">
        <v>61</v>
      </c>
      <c r="HR59" s="131"/>
      <c r="HS59" s="131"/>
      <c r="HT59" s="132"/>
      <c r="HU59" s="9">
        <v>61</v>
      </c>
      <c r="HV59" s="131"/>
      <c r="HW59" s="131"/>
      <c r="HX59" s="132"/>
      <c r="HY59" s="9">
        <v>61</v>
      </c>
      <c r="HZ59" s="131"/>
      <c r="IA59" s="131"/>
      <c r="IB59" s="132"/>
      <c r="IC59" s="9">
        <v>61</v>
      </c>
      <c r="ID59" s="131"/>
      <c r="IE59" s="131"/>
      <c r="IF59" s="132"/>
      <c r="IG59" s="9">
        <v>61</v>
      </c>
      <c r="IH59" s="131"/>
      <c r="II59" s="131"/>
      <c r="IJ59" s="132"/>
      <c r="IK59" s="9">
        <v>61</v>
      </c>
      <c r="IL59" s="131"/>
      <c r="IM59" s="131"/>
      <c r="IN59" s="132"/>
      <c r="IO59" s="9">
        <v>61</v>
      </c>
      <c r="IP59" s="131"/>
      <c r="IQ59" s="131"/>
      <c r="IR59" s="132"/>
      <c r="IS59" s="9">
        <v>61</v>
      </c>
      <c r="IT59" s="131"/>
      <c r="IU59" s="131"/>
      <c r="IV59" s="132"/>
    </row>
    <row r="60" spans="1:256" s="4" customFormat="1" ht="15.75" x14ac:dyDescent="0.25">
      <c r="A60" s="22">
        <v>7200</v>
      </c>
      <c r="B60" s="118" t="s">
        <v>66</v>
      </c>
      <c r="C60" s="118"/>
      <c r="D60" s="118"/>
      <c r="E60" s="23">
        <v>0</v>
      </c>
      <c r="F60" s="32">
        <f>'PRESUP.EGRESOS FUENTE FINANCIAM'!M337</f>
        <v>0</v>
      </c>
      <c r="G60" s="33" t="e">
        <f t="shared" si="3"/>
        <v>#DIV/0!</v>
      </c>
      <c r="H60" s="7"/>
      <c r="I60" s="8"/>
      <c r="J60" s="10"/>
      <c r="K60" s="10"/>
      <c r="L60" s="11"/>
      <c r="M60" s="9"/>
      <c r="N60" s="10"/>
      <c r="O60" s="10"/>
      <c r="P60" s="11"/>
      <c r="Q60" s="9"/>
      <c r="R60" s="10"/>
      <c r="S60" s="10"/>
      <c r="T60" s="11"/>
      <c r="U60" s="9"/>
      <c r="V60" s="10"/>
      <c r="W60" s="10"/>
      <c r="X60" s="11"/>
      <c r="Y60" s="9"/>
      <c r="Z60" s="10"/>
      <c r="AA60" s="10"/>
      <c r="AB60" s="11"/>
      <c r="AC60" s="9"/>
      <c r="AD60" s="10"/>
      <c r="AE60" s="10"/>
      <c r="AF60" s="11"/>
      <c r="AG60" s="9"/>
      <c r="AH60" s="10"/>
      <c r="AI60" s="10"/>
      <c r="AJ60" s="11"/>
      <c r="AK60" s="9"/>
      <c r="AL60" s="10"/>
      <c r="AM60" s="10"/>
      <c r="AN60" s="11"/>
      <c r="AO60" s="9"/>
      <c r="AP60" s="10"/>
      <c r="AQ60" s="10"/>
      <c r="AR60" s="11"/>
      <c r="AS60" s="9"/>
      <c r="AT60" s="10"/>
      <c r="AU60" s="10"/>
      <c r="AV60" s="11"/>
      <c r="AW60" s="9"/>
      <c r="AX60" s="10"/>
      <c r="AY60" s="10"/>
      <c r="AZ60" s="11"/>
      <c r="BA60" s="9"/>
      <c r="BB60" s="10"/>
      <c r="BC60" s="10"/>
      <c r="BD60" s="11"/>
      <c r="BE60" s="9"/>
      <c r="BF60" s="10"/>
      <c r="BG60" s="10"/>
      <c r="BH60" s="11"/>
      <c r="BI60" s="9"/>
      <c r="BJ60" s="10"/>
      <c r="BK60" s="10"/>
      <c r="BL60" s="11"/>
      <c r="BM60" s="9"/>
      <c r="BN60" s="10"/>
      <c r="BO60" s="10"/>
      <c r="BP60" s="11"/>
      <c r="BQ60" s="9"/>
      <c r="BR60" s="10"/>
      <c r="BS60" s="10"/>
      <c r="BT60" s="11"/>
      <c r="BU60" s="9"/>
      <c r="BV60" s="10"/>
      <c r="BW60" s="10"/>
      <c r="BX60" s="11"/>
      <c r="BY60" s="9"/>
      <c r="BZ60" s="10"/>
      <c r="CA60" s="10"/>
      <c r="CB60" s="11"/>
      <c r="CC60" s="9"/>
      <c r="CD60" s="10"/>
      <c r="CE60" s="10"/>
      <c r="CF60" s="11"/>
      <c r="CG60" s="9"/>
      <c r="CH60" s="10"/>
      <c r="CI60" s="10"/>
      <c r="CJ60" s="11"/>
      <c r="CK60" s="9"/>
      <c r="CL60" s="10"/>
      <c r="CM60" s="10"/>
      <c r="CN60" s="11"/>
      <c r="CO60" s="9"/>
      <c r="CP60" s="10"/>
      <c r="CQ60" s="10"/>
      <c r="CR60" s="11"/>
      <c r="CS60" s="9"/>
      <c r="CT60" s="10"/>
      <c r="CU60" s="10"/>
      <c r="CV60" s="11"/>
      <c r="CW60" s="9"/>
      <c r="CX60" s="10"/>
      <c r="CY60" s="10"/>
      <c r="CZ60" s="11"/>
      <c r="DA60" s="9"/>
      <c r="DB60" s="10"/>
      <c r="DC60" s="10"/>
      <c r="DD60" s="11"/>
      <c r="DE60" s="9"/>
      <c r="DF60" s="10"/>
      <c r="DG60" s="10"/>
      <c r="DH60" s="11"/>
      <c r="DI60" s="9"/>
      <c r="DJ60" s="10"/>
      <c r="DK60" s="10"/>
      <c r="DL60" s="11"/>
      <c r="DM60" s="9"/>
      <c r="DN60" s="10"/>
      <c r="DO60" s="10"/>
      <c r="DP60" s="11"/>
      <c r="DQ60" s="9"/>
      <c r="DR60" s="10"/>
      <c r="DS60" s="10"/>
      <c r="DT60" s="11"/>
      <c r="DU60" s="9"/>
      <c r="DV60" s="10"/>
      <c r="DW60" s="10"/>
      <c r="DX60" s="11"/>
      <c r="DY60" s="9"/>
      <c r="DZ60" s="10"/>
      <c r="EA60" s="10"/>
      <c r="EB60" s="11"/>
      <c r="EC60" s="9"/>
      <c r="ED60" s="10"/>
      <c r="EE60" s="10"/>
      <c r="EF60" s="11"/>
      <c r="EG60" s="9"/>
      <c r="EH60" s="10"/>
      <c r="EI60" s="10"/>
      <c r="EJ60" s="11"/>
      <c r="EK60" s="9"/>
      <c r="EL60" s="10"/>
      <c r="EM60" s="10"/>
      <c r="EN60" s="11"/>
      <c r="EO60" s="9"/>
      <c r="EP60" s="10"/>
      <c r="EQ60" s="10"/>
      <c r="ER60" s="11"/>
      <c r="ES60" s="9"/>
      <c r="ET60" s="10"/>
      <c r="EU60" s="10"/>
      <c r="EV60" s="11"/>
      <c r="EW60" s="9"/>
      <c r="EX60" s="10"/>
      <c r="EY60" s="10"/>
      <c r="EZ60" s="11"/>
      <c r="FA60" s="9"/>
      <c r="FB60" s="10"/>
      <c r="FC60" s="10"/>
      <c r="FD60" s="11"/>
      <c r="FE60" s="9"/>
      <c r="FF60" s="10"/>
      <c r="FG60" s="10"/>
      <c r="FH60" s="11"/>
      <c r="FI60" s="9"/>
      <c r="FJ60" s="10"/>
      <c r="FK60" s="10"/>
      <c r="FL60" s="11"/>
      <c r="FM60" s="9"/>
      <c r="FN60" s="10"/>
      <c r="FO60" s="10"/>
      <c r="FP60" s="11"/>
      <c r="FQ60" s="9"/>
      <c r="FR60" s="10"/>
      <c r="FS60" s="10"/>
      <c r="FT60" s="11"/>
      <c r="FU60" s="9"/>
      <c r="FV60" s="10"/>
      <c r="FW60" s="10"/>
      <c r="FX60" s="11"/>
      <c r="FY60" s="9"/>
      <c r="FZ60" s="10"/>
      <c r="GA60" s="10"/>
      <c r="GB60" s="11"/>
      <c r="GC60" s="9"/>
      <c r="GD60" s="10"/>
      <c r="GE60" s="10"/>
      <c r="GF60" s="11"/>
      <c r="GG60" s="9"/>
      <c r="GH60" s="10"/>
      <c r="GI60" s="10"/>
      <c r="GJ60" s="11"/>
      <c r="GK60" s="9"/>
      <c r="GL60" s="10"/>
      <c r="GM60" s="10"/>
      <c r="GN60" s="11"/>
      <c r="GO60" s="9"/>
      <c r="GP60" s="10"/>
      <c r="GQ60" s="10"/>
      <c r="GR60" s="11"/>
      <c r="GS60" s="9"/>
      <c r="GT60" s="10"/>
      <c r="GU60" s="10"/>
      <c r="GV60" s="11"/>
      <c r="GW60" s="9"/>
      <c r="GX60" s="10"/>
      <c r="GY60" s="10"/>
      <c r="GZ60" s="11"/>
      <c r="HA60" s="9"/>
      <c r="HB60" s="10"/>
      <c r="HC60" s="10"/>
      <c r="HD60" s="11"/>
      <c r="HE60" s="9"/>
      <c r="HF60" s="10"/>
      <c r="HG60" s="10"/>
      <c r="HH60" s="11"/>
      <c r="HI60" s="9"/>
      <c r="HJ60" s="10"/>
      <c r="HK60" s="10"/>
      <c r="HL60" s="11"/>
      <c r="HM60" s="9"/>
      <c r="HN60" s="10"/>
      <c r="HO60" s="10"/>
      <c r="HP60" s="11"/>
      <c r="HQ60" s="9"/>
      <c r="HR60" s="10"/>
      <c r="HS60" s="10"/>
      <c r="HT60" s="11"/>
      <c r="HU60" s="9"/>
      <c r="HV60" s="10"/>
      <c r="HW60" s="10"/>
      <c r="HX60" s="11"/>
      <c r="HY60" s="9"/>
      <c r="HZ60" s="10"/>
      <c r="IA60" s="10"/>
      <c r="IB60" s="11"/>
      <c r="IC60" s="9"/>
      <c r="ID60" s="10"/>
      <c r="IE60" s="10"/>
      <c r="IF60" s="11"/>
      <c r="IG60" s="9"/>
      <c r="IH60" s="10"/>
      <c r="II60" s="10"/>
      <c r="IJ60" s="11"/>
      <c r="IK60" s="9"/>
      <c r="IL60" s="10"/>
      <c r="IM60" s="10"/>
      <c r="IN60" s="11"/>
      <c r="IO60" s="9"/>
      <c r="IP60" s="10"/>
      <c r="IQ60" s="10"/>
      <c r="IR60" s="11"/>
      <c r="IS60" s="9"/>
      <c r="IT60" s="10"/>
      <c r="IU60" s="10"/>
      <c r="IV60" s="11"/>
    </row>
    <row r="61" spans="1:256" s="4" customFormat="1" ht="15.75" x14ac:dyDescent="0.25">
      <c r="A61" s="22">
        <v>7300</v>
      </c>
      <c r="B61" s="118" t="s">
        <v>67</v>
      </c>
      <c r="C61" s="118"/>
      <c r="D61" s="118"/>
      <c r="E61" s="23">
        <v>0</v>
      </c>
      <c r="F61" s="32">
        <f>'PRESUP.EGRESOS FUENTE FINANCIAM'!M347</f>
        <v>0</v>
      </c>
      <c r="G61" s="33" t="e">
        <f t="shared" si="3"/>
        <v>#DIV/0!</v>
      </c>
      <c r="H61" s="7"/>
      <c r="I61" s="8"/>
      <c r="J61" s="10"/>
      <c r="K61" s="10"/>
      <c r="L61" s="11"/>
      <c r="M61" s="9"/>
      <c r="N61" s="10"/>
      <c r="O61" s="10"/>
      <c r="P61" s="11"/>
      <c r="Q61" s="9"/>
      <c r="R61" s="10"/>
      <c r="S61" s="10"/>
      <c r="T61" s="11"/>
      <c r="U61" s="9"/>
      <c r="V61" s="10"/>
      <c r="W61" s="10"/>
      <c r="X61" s="11"/>
      <c r="Y61" s="9"/>
      <c r="Z61" s="10"/>
      <c r="AA61" s="10"/>
      <c r="AB61" s="11"/>
      <c r="AC61" s="9"/>
      <c r="AD61" s="10"/>
      <c r="AE61" s="10"/>
      <c r="AF61" s="11"/>
      <c r="AG61" s="9"/>
      <c r="AH61" s="10"/>
      <c r="AI61" s="10"/>
      <c r="AJ61" s="11"/>
      <c r="AK61" s="9"/>
      <c r="AL61" s="10"/>
      <c r="AM61" s="10"/>
      <c r="AN61" s="11"/>
      <c r="AO61" s="9"/>
      <c r="AP61" s="10"/>
      <c r="AQ61" s="10"/>
      <c r="AR61" s="11"/>
      <c r="AS61" s="9"/>
      <c r="AT61" s="10"/>
      <c r="AU61" s="10"/>
      <c r="AV61" s="11"/>
      <c r="AW61" s="9"/>
      <c r="AX61" s="10"/>
      <c r="AY61" s="10"/>
      <c r="AZ61" s="11"/>
      <c r="BA61" s="9"/>
      <c r="BB61" s="10"/>
      <c r="BC61" s="10"/>
      <c r="BD61" s="11"/>
      <c r="BE61" s="9"/>
      <c r="BF61" s="10"/>
      <c r="BG61" s="10"/>
      <c r="BH61" s="11"/>
      <c r="BI61" s="9"/>
      <c r="BJ61" s="10"/>
      <c r="BK61" s="10"/>
      <c r="BL61" s="11"/>
      <c r="BM61" s="9"/>
      <c r="BN61" s="10"/>
      <c r="BO61" s="10"/>
      <c r="BP61" s="11"/>
      <c r="BQ61" s="9"/>
      <c r="BR61" s="10"/>
      <c r="BS61" s="10"/>
      <c r="BT61" s="11"/>
      <c r="BU61" s="9"/>
      <c r="BV61" s="10"/>
      <c r="BW61" s="10"/>
      <c r="BX61" s="11"/>
      <c r="BY61" s="9"/>
      <c r="BZ61" s="10"/>
      <c r="CA61" s="10"/>
      <c r="CB61" s="11"/>
      <c r="CC61" s="9"/>
      <c r="CD61" s="10"/>
      <c r="CE61" s="10"/>
      <c r="CF61" s="11"/>
      <c r="CG61" s="9"/>
      <c r="CH61" s="10"/>
      <c r="CI61" s="10"/>
      <c r="CJ61" s="11"/>
      <c r="CK61" s="9"/>
      <c r="CL61" s="10"/>
      <c r="CM61" s="10"/>
      <c r="CN61" s="11"/>
      <c r="CO61" s="9"/>
      <c r="CP61" s="10"/>
      <c r="CQ61" s="10"/>
      <c r="CR61" s="11"/>
      <c r="CS61" s="9"/>
      <c r="CT61" s="10"/>
      <c r="CU61" s="10"/>
      <c r="CV61" s="11"/>
      <c r="CW61" s="9"/>
      <c r="CX61" s="10"/>
      <c r="CY61" s="10"/>
      <c r="CZ61" s="11"/>
      <c r="DA61" s="9"/>
      <c r="DB61" s="10"/>
      <c r="DC61" s="10"/>
      <c r="DD61" s="11"/>
      <c r="DE61" s="9"/>
      <c r="DF61" s="10"/>
      <c r="DG61" s="10"/>
      <c r="DH61" s="11"/>
      <c r="DI61" s="9"/>
      <c r="DJ61" s="10"/>
      <c r="DK61" s="10"/>
      <c r="DL61" s="11"/>
      <c r="DM61" s="9"/>
      <c r="DN61" s="10"/>
      <c r="DO61" s="10"/>
      <c r="DP61" s="11"/>
      <c r="DQ61" s="9"/>
      <c r="DR61" s="10"/>
      <c r="DS61" s="10"/>
      <c r="DT61" s="11"/>
      <c r="DU61" s="9"/>
      <c r="DV61" s="10"/>
      <c r="DW61" s="10"/>
      <c r="DX61" s="11"/>
      <c r="DY61" s="9"/>
      <c r="DZ61" s="10"/>
      <c r="EA61" s="10"/>
      <c r="EB61" s="11"/>
      <c r="EC61" s="9"/>
      <c r="ED61" s="10"/>
      <c r="EE61" s="10"/>
      <c r="EF61" s="11"/>
      <c r="EG61" s="9"/>
      <c r="EH61" s="10"/>
      <c r="EI61" s="10"/>
      <c r="EJ61" s="11"/>
      <c r="EK61" s="9"/>
      <c r="EL61" s="10"/>
      <c r="EM61" s="10"/>
      <c r="EN61" s="11"/>
      <c r="EO61" s="9"/>
      <c r="EP61" s="10"/>
      <c r="EQ61" s="10"/>
      <c r="ER61" s="11"/>
      <c r="ES61" s="9"/>
      <c r="ET61" s="10"/>
      <c r="EU61" s="10"/>
      <c r="EV61" s="11"/>
      <c r="EW61" s="9"/>
      <c r="EX61" s="10"/>
      <c r="EY61" s="10"/>
      <c r="EZ61" s="11"/>
      <c r="FA61" s="9"/>
      <c r="FB61" s="10"/>
      <c r="FC61" s="10"/>
      <c r="FD61" s="11"/>
      <c r="FE61" s="9"/>
      <c r="FF61" s="10"/>
      <c r="FG61" s="10"/>
      <c r="FH61" s="11"/>
      <c r="FI61" s="9"/>
      <c r="FJ61" s="10"/>
      <c r="FK61" s="10"/>
      <c r="FL61" s="11"/>
      <c r="FM61" s="9"/>
      <c r="FN61" s="10"/>
      <c r="FO61" s="10"/>
      <c r="FP61" s="11"/>
      <c r="FQ61" s="9"/>
      <c r="FR61" s="10"/>
      <c r="FS61" s="10"/>
      <c r="FT61" s="11"/>
      <c r="FU61" s="9"/>
      <c r="FV61" s="10"/>
      <c r="FW61" s="10"/>
      <c r="FX61" s="11"/>
      <c r="FY61" s="9"/>
      <c r="FZ61" s="10"/>
      <c r="GA61" s="10"/>
      <c r="GB61" s="11"/>
      <c r="GC61" s="9"/>
      <c r="GD61" s="10"/>
      <c r="GE61" s="10"/>
      <c r="GF61" s="11"/>
      <c r="GG61" s="9"/>
      <c r="GH61" s="10"/>
      <c r="GI61" s="10"/>
      <c r="GJ61" s="11"/>
      <c r="GK61" s="9"/>
      <c r="GL61" s="10"/>
      <c r="GM61" s="10"/>
      <c r="GN61" s="11"/>
      <c r="GO61" s="9"/>
      <c r="GP61" s="10"/>
      <c r="GQ61" s="10"/>
      <c r="GR61" s="11"/>
      <c r="GS61" s="9"/>
      <c r="GT61" s="10"/>
      <c r="GU61" s="10"/>
      <c r="GV61" s="11"/>
      <c r="GW61" s="9"/>
      <c r="GX61" s="10"/>
      <c r="GY61" s="10"/>
      <c r="GZ61" s="11"/>
      <c r="HA61" s="9"/>
      <c r="HB61" s="10"/>
      <c r="HC61" s="10"/>
      <c r="HD61" s="11"/>
      <c r="HE61" s="9"/>
      <c r="HF61" s="10"/>
      <c r="HG61" s="10"/>
      <c r="HH61" s="11"/>
      <c r="HI61" s="9"/>
      <c r="HJ61" s="10"/>
      <c r="HK61" s="10"/>
      <c r="HL61" s="11"/>
      <c r="HM61" s="9"/>
      <c r="HN61" s="10"/>
      <c r="HO61" s="10"/>
      <c r="HP61" s="11"/>
      <c r="HQ61" s="9"/>
      <c r="HR61" s="10"/>
      <c r="HS61" s="10"/>
      <c r="HT61" s="11"/>
      <c r="HU61" s="9"/>
      <c r="HV61" s="10"/>
      <c r="HW61" s="10"/>
      <c r="HX61" s="11"/>
      <c r="HY61" s="9"/>
      <c r="HZ61" s="10"/>
      <c r="IA61" s="10"/>
      <c r="IB61" s="11"/>
      <c r="IC61" s="9"/>
      <c r="ID61" s="10"/>
      <c r="IE61" s="10"/>
      <c r="IF61" s="11"/>
      <c r="IG61" s="9"/>
      <c r="IH61" s="10"/>
      <c r="II61" s="10"/>
      <c r="IJ61" s="11"/>
      <c r="IK61" s="9"/>
      <c r="IL61" s="10"/>
      <c r="IM61" s="10"/>
      <c r="IN61" s="11"/>
      <c r="IO61" s="9"/>
      <c r="IP61" s="10"/>
      <c r="IQ61" s="10"/>
      <c r="IR61" s="11"/>
      <c r="IS61" s="9"/>
      <c r="IT61" s="10"/>
      <c r="IU61" s="10"/>
      <c r="IV61" s="11"/>
    </row>
    <row r="62" spans="1:256" s="4" customFormat="1" ht="15.75" x14ac:dyDescent="0.25">
      <c r="A62" s="22">
        <v>7400</v>
      </c>
      <c r="B62" s="118" t="s">
        <v>68</v>
      </c>
      <c r="C62" s="118"/>
      <c r="D62" s="118"/>
      <c r="E62" s="23">
        <v>0</v>
      </c>
      <c r="F62" s="32">
        <f>'PRESUP.EGRESOS FUENTE FINANCIAM'!M354</f>
        <v>0</v>
      </c>
      <c r="G62" s="33" t="e">
        <f t="shared" si="3"/>
        <v>#DIV/0!</v>
      </c>
      <c r="H62" s="7"/>
      <c r="I62" s="8">
        <v>62</v>
      </c>
      <c r="J62" s="131"/>
      <c r="K62" s="131"/>
      <c r="L62" s="132"/>
      <c r="M62" s="9">
        <v>62</v>
      </c>
      <c r="N62" s="131"/>
      <c r="O62" s="131"/>
      <c r="P62" s="132"/>
      <c r="Q62" s="9">
        <v>62</v>
      </c>
      <c r="R62" s="131"/>
      <c r="S62" s="131"/>
      <c r="T62" s="132"/>
      <c r="U62" s="9">
        <v>62</v>
      </c>
      <c r="V62" s="131"/>
      <c r="W62" s="131"/>
      <c r="X62" s="132"/>
      <c r="Y62" s="9">
        <v>62</v>
      </c>
      <c r="Z62" s="131"/>
      <c r="AA62" s="131"/>
      <c r="AB62" s="132"/>
      <c r="AC62" s="9">
        <v>62</v>
      </c>
      <c r="AD62" s="131"/>
      <c r="AE62" s="131"/>
      <c r="AF62" s="132"/>
      <c r="AG62" s="9">
        <v>62</v>
      </c>
      <c r="AH62" s="131"/>
      <c r="AI62" s="131"/>
      <c r="AJ62" s="132"/>
      <c r="AK62" s="9">
        <v>62</v>
      </c>
      <c r="AL62" s="131"/>
      <c r="AM62" s="131"/>
      <c r="AN62" s="132"/>
      <c r="AO62" s="9">
        <v>62</v>
      </c>
      <c r="AP62" s="131"/>
      <c r="AQ62" s="131"/>
      <c r="AR62" s="132"/>
      <c r="AS62" s="9">
        <v>62</v>
      </c>
      <c r="AT62" s="131"/>
      <c r="AU62" s="131"/>
      <c r="AV62" s="132"/>
      <c r="AW62" s="9">
        <v>62</v>
      </c>
      <c r="AX62" s="131"/>
      <c r="AY62" s="131"/>
      <c r="AZ62" s="132"/>
      <c r="BA62" s="9">
        <v>62</v>
      </c>
      <c r="BB62" s="131"/>
      <c r="BC62" s="131"/>
      <c r="BD62" s="132"/>
      <c r="BE62" s="9">
        <v>62</v>
      </c>
      <c r="BF62" s="131"/>
      <c r="BG62" s="131"/>
      <c r="BH62" s="132"/>
      <c r="BI62" s="9">
        <v>62</v>
      </c>
      <c r="BJ62" s="131"/>
      <c r="BK62" s="131"/>
      <c r="BL62" s="132"/>
      <c r="BM62" s="9">
        <v>62</v>
      </c>
      <c r="BN62" s="131"/>
      <c r="BO62" s="131"/>
      <c r="BP62" s="132"/>
      <c r="BQ62" s="9">
        <v>62</v>
      </c>
      <c r="BR62" s="131"/>
      <c r="BS62" s="131"/>
      <c r="BT62" s="132"/>
      <c r="BU62" s="9">
        <v>62</v>
      </c>
      <c r="BV62" s="131"/>
      <c r="BW62" s="131"/>
      <c r="BX62" s="132"/>
      <c r="BY62" s="9">
        <v>62</v>
      </c>
      <c r="BZ62" s="131"/>
      <c r="CA62" s="131"/>
      <c r="CB62" s="132"/>
      <c r="CC62" s="9">
        <v>62</v>
      </c>
      <c r="CD62" s="131"/>
      <c r="CE62" s="131"/>
      <c r="CF62" s="132"/>
      <c r="CG62" s="9">
        <v>62</v>
      </c>
      <c r="CH62" s="131"/>
      <c r="CI62" s="131"/>
      <c r="CJ62" s="132"/>
      <c r="CK62" s="9">
        <v>62</v>
      </c>
      <c r="CL62" s="131"/>
      <c r="CM62" s="131"/>
      <c r="CN62" s="132"/>
      <c r="CO62" s="9">
        <v>62</v>
      </c>
      <c r="CP62" s="131"/>
      <c r="CQ62" s="131"/>
      <c r="CR62" s="132"/>
      <c r="CS62" s="9">
        <v>62</v>
      </c>
      <c r="CT62" s="131"/>
      <c r="CU62" s="131"/>
      <c r="CV62" s="132"/>
      <c r="CW62" s="9">
        <v>62</v>
      </c>
      <c r="CX62" s="131"/>
      <c r="CY62" s="131"/>
      <c r="CZ62" s="132"/>
      <c r="DA62" s="9">
        <v>62</v>
      </c>
      <c r="DB62" s="131"/>
      <c r="DC62" s="131"/>
      <c r="DD62" s="132"/>
      <c r="DE62" s="9">
        <v>62</v>
      </c>
      <c r="DF62" s="131"/>
      <c r="DG62" s="131"/>
      <c r="DH62" s="132"/>
      <c r="DI62" s="9">
        <v>62</v>
      </c>
      <c r="DJ62" s="131"/>
      <c r="DK62" s="131"/>
      <c r="DL62" s="132"/>
      <c r="DM62" s="9">
        <v>62</v>
      </c>
      <c r="DN62" s="131"/>
      <c r="DO62" s="131"/>
      <c r="DP62" s="132"/>
      <c r="DQ62" s="9">
        <v>62</v>
      </c>
      <c r="DR62" s="131"/>
      <c r="DS62" s="131"/>
      <c r="DT62" s="132"/>
      <c r="DU62" s="9">
        <v>62</v>
      </c>
      <c r="DV62" s="131"/>
      <c r="DW62" s="131"/>
      <c r="DX62" s="132"/>
      <c r="DY62" s="9">
        <v>62</v>
      </c>
      <c r="DZ62" s="131"/>
      <c r="EA62" s="131"/>
      <c r="EB62" s="132"/>
      <c r="EC62" s="9">
        <v>62</v>
      </c>
      <c r="ED62" s="131"/>
      <c r="EE62" s="131"/>
      <c r="EF62" s="132"/>
      <c r="EG62" s="9">
        <v>62</v>
      </c>
      <c r="EH62" s="131"/>
      <c r="EI62" s="131"/>
      <c r="EJ62" s="132"/>
      <c r="EK62" s="9">
        <v>62</v>
      </c>
      <c r="EL62" s="131"/>
      <c r="EM62" s="131"/>
      <c r="EN62" s="132"/>
      <c r="EO62" s="9">
        <v>62</v>
      </c>
      <c r="EP62" s="131"/>
      <c r="EQ62" s="131"/>
      <c r="ER62" s="132"/>
      <c r="ES62" s="9">
        <v>62</v>
      </c>
      <c r="ET62" s="131"/>
      <c r="EU62" s="131"/>
      <c r="EV62" s="132"/>
      <c r="EW62" s="9">
        <v>62</v>
      </c>
      <c r="EX62" s="131"/>
      <c r="EY62" s="131"/>
      <c r="EZ62" s="132"/>
      <c r="FA62" s="9">
        <v>62</v>
      </c>
      <c r="FB62" s="131"/>
      <c r="FC62" s="131"/>
      <c r="FD62" s="132"/>
      <c r="FE62" s="9">
        <v>62</v>
      </c>
      <c r="FF62" s="131"/>
      <c r="FG62" s="131"/>
      <c r="FH62" s="132"/>
      <c r="FI62" s="9">
        <v>62</v>
      </c>
      <c r="FJ62" s="131"/>
      <c r="FK62" s="131"/>
      <c r="FL62" s="132"/>
      <c r="FM62" s="9">
        <v>62</v>
      </c>
      <c r="FN62" s="131"/>
      <c r="FO62" s="131"/>
      <c r="FP62" s="132"/>
      <c r="FQ62" s="9">
        <v>62</v>
      </c>
      <c r="FR62" s="131"/>
      <c r="FS62" s="131"/>
      <c r="FT62" s="132"/>
      <c r="FU62" s="9">
        <v>62</v>
      </c>
      <c r="FV62" s="131"/>
      <c r="FW62" s="131"/>
      <c r="FX62" s="132"/>
      <c r="FY62" s="9">
        <v>62</v>
      </c>
      <c r="FZ62" s="131"/>
      <c r="GA62" s="131"/>
      <c r="GB62" s="132"/>
      <c r="GC62" s="9">
        <v>62</v>
      </c>
      <c r="GD62" s="131"/>
      <c r="GE62" s="131"/>
      <c r="GF62" s="132"/>
      <c r="GG62" s="9">
        <v>62</v>
      </c>
      <c r="GH62" s="131"/>
      <c r="GI62" s="131"/>
      <c r="GJ62" s="132"/>
      <c r="GK62" s="9">
        <v>62</v>
      </c>
      <c r="GL62" s="131"/>
      <c r="GM62" s="131"/>
      <c r="GN62" s="132"/>
      <c r="GO62" s="9">
        <v>62</v>
      </c>
      <c r="GP62" s="131"/>
      <c r="GQ62" s="131"/>
      <c r="GR62" s="132"/>
      <c r="GS62" s="9">
        <v>62</v>
      </c>
      <c r="GT62" s="131"/>
      <c r="GU62" s="131"/>
      <c r="GV62" s="132"/>
      <c r="GW62" s="9">
        <v>62</v>
      </c>
      <c r="GX62" s="131"/>
      <c r="GY62" s="131"/>
      <c r="GZ62" s="132"/>
      <c r="HA62" s="9">
        <v>62</v>
      </c>
      <c r="HB62" s="131"/>
      <c r="HC62" s="131"/>
      <c r="HD62" s="132"/>
      <c r="HE62" s="9">
        <v>62</v>
      </c>
      <c r="HF62" s="131"/>
      <c r="HG62" s="131"/>
      <c r="HH62" s="132"/>
      <c r="HI62" s="9">
        <v>62</v>
      </c>
      <c r="HJ62" s="131"/>
      <c r="HK62" s="131"/>
      <c r="HL62" s="132"/>
      <c r="HM62" s="9">
        <v>62</v>
      </c>
      <c r="HN62" s="131"/>
      <c r="HO62" s="131"/>
      <c r="HP62" s="132"/>
      <c r="HQ62" s="9">
        <v>62</v>
      </c>
      <c r="HR62" s="131"/>
      <c r="HS62" s="131"/>
      <c r="HT62" s="132"/>
      <c r="HU62" s="9">
        <v>62</v>
      </c>
      <c r="HV62" s="131"/>
      <c r="HW62" s="131"/>
      <c r="HX62" s="132"/>
      <c r="HY62" s="9">
        <v>62</v>
      </c>
      <c r="HZ62" s="131"/>
      <c r="IA62" s="131"/>
      <c r="IB62" s="132"/>
      <c r="IC62" s="9">
        <v>62</v>
      </c>
      <c r="ID62" s="131"/>
      <c r="IE62" s="131"/>
      <c r="IF62" s="132"/>
      <c r="IG62" s="9">
        <v>62</v>
      </c>
      <c r="IH62" s="131"/>
      <c r="II62" s="131"/>
      <c r="IJ62" s="132"/>
      <c r="IK62" s="9">
        <v>62</v>
      </c>
      <c r="IL62" s="131"/>
      <c r="IM62" s="131"/>
      <c r="IN62" s="132"/>
      <c r="IO62" s="9">
        <v>62</v>
      </c>
      <c r="IP62" s="131"/>
      <c r="IQ62" s="131"/>
      <c r="IR62" s="132"/>
      <c r="IS62" s="9">
        <v>62</v>
      </c>
      <c r="IT62" s="131"/>
      <c r="IU62" s="131"/>
      <c r="IV62" s="132"/>
    </row>
    <row r="63" spans="1:256" s="4" customFormat="1" ht="15" customHeight="1" x14ac:dyDescent="0.25">
      <c r="A63" s="22">
        <v>7500</v>
      </c>
      <c r="B63" s="118" t="s">
        <v>69</v>
      </c>
      <c r="C63" s="118"/>
      <c r="D63" s="118"/>
      <c r="E63" s="5">
        <v>0</v>
      </c>
      <c r="F63" s="32">
        <f>'PRESUP.EGRESOS FUENTE FINANCIAM'!M364</f>
        <v>0</v>
      </c>
      <c r="G63" s="33" t="e">
        <f t="shared" si="3"/>
        <v>#DIV/0!</v>
      </c>
    </row>
    <row r="64" spans="1:256" s="4" customFormat="1" ht="15" customHeight="1" x14ac:dyDescent="0.25">
      <c r="A64" s="22">
        <v>7600</v>
      </c>
      <c r="B64" s="118" t="s">
        <v>70</v>
      </c>
      <c r="C64" s="118"/>
      <c r="D64" s="118"/>
      <c r="E64" s="5">
        <v>0</v>
      </c>
      <c r="F64" s="32">
        <f>'PRESUP.EGRESOS FUENTE FINANCIAM'!M374</f>
        <v>0</v>
      </c>
      <c r="G64" s="33" t="e">
        <f t="shared" si="3"/>
        <v>#DIV/0!</v>
      </c>
    </row>
    <row r="65" spans="1:8" s="4" customFormat="1" ht="15" customHeight="1" x14ac:dyDescent="0.25">
      <c r="A65" s="22">
        <v>7900</v>
      </c>
      <c r="B65" s="118" t="s">
        <v>71</v>
      </c>
      <c r="C65" s="118"/>
      <c r="D65" s="118"/>
      <c r="E65" s="5">
        <v>0</v>
      </c>
      <c r="F65" s="32">
        <f>'PRESUP.EGRESOS FUENTE FINANCIAM'!M377</f>
        <v>0</v>
      </c>
      <c r="G65" s="33" t="e">
        <f t="shared" si="3"/>
        <v>#DIV/0!</v>
      </c>
    </row>
    <row r="66" spans="1:8" s="4" customFormat="1" ht="15.75" customHeight="1" x14ac:dyDescent="0.25">
      <c r="A66" s="67">
        <v>8000</v>
      </c>
      <c r="B66" s="119" t="s">
        <v>3</v>
      </c>
      <c r="C66" s="119"/>
      <c r="D66" s="119"/>
      <c r="E66" s="70">
        <v>450000</v>
      </c>
      <c r="F66" s="68">
        <f>'PRESUP.EGRESOS FUENTE FINANCIAM'!M381</f>
        <v>0</v>
      </c>
      <c r="G66" s="69">
        <f t="shared" si="3"/>
        <v>-1</v>
      </c>
    </row>
    <row r="67" spans="1:8" s="4" customFormat="1" ht="15.75" x14ac:dyDescent="0.25">
      <c r="A67" s="67">
        <v>9000</v>
      </c>
      <c r="B67" s="119" t="s">
        <v>72</v>
      </c>
      <c r="C67" s="119"/>
      <c r="D67" s="119"/>
      <c r="E67" s="68">
        <f>SUM(E68:E74)</f>
        <v>2124000</v>
      </c>
      <c r="F67" s="68">
        <f>SUM(F68:F74)</f>
        <v>572057</v>
      </c>
      <c r="G67" s="69">
        <f t="shared" si="3"/>
        <v>-0.73066996233521664</v>
      </c>
    </row>
    <row r="68" spans="1:8" s="4" customFormat="1" ht="15.75" x14ac:dyDescent="0.25">
      <c r="A68" s="22">
        <v>9100</v>
      </c>
      <c r="B68" s="118" t="s">
        <v>73</v>
      </c>
      <c r="C68" s="118"/>
      <c r="D68" s="118"/>
      <c r="E68" s="5">
        <v>2000000</v>
      </c>
      <c r="F68" s="32">
        <f>'PRESUP.EGRESOS FUENTE FINANCIAM'!M400</f>
        <v>160086</v>
      </c>
      <c r="G68" s="33">
        <f t="shared" si="3"/>
        <v>-0.91995700000000002</v>
      </c>
    </row>
    <row r="69" spans="1:8" s="4" customFormat="1" ht="15.75" x14ac:dyDescent="0.25">
      <c r="A69" s="22">
        <v>9200</v>
      </c>
      <c r="B69" s="118" t="s">
        <v>74</v>
      </c>
      <c r="C69" s="118"/>
      <c r="D69" s="118"/>
      <c r="E69" s="6">
        <v>124000</v>
      </c>
      <c r="F69" s="32">
        <f>'PRESUP.EGRESOS FUENTE FINANCIAM'!M409</f>
        <v>411971</v>
      </c>
      <c r="G69" s="33">
        <f t="shared" si="3"/>
        <v>2.3223467741935484</v>
      </c>
    </row>
    <row r="70" spans="1:8" s="4" customFormat="1" ht="15.75" x14ac:dyDescent="0.25">
      <c r="A70" s="22">
        <v>9300</v>
      </c>
      <c r="B70" s="118" t="s">
        <v>75</v>
      </c>
      <c r="C70" s="118"/>
      <c r="D70" s="118"/>
      <c r="E70" s="6">
        <v>0</v>
      </c>
      <c r="F70" s="32">
        <f>'PRESUP.EGRESOS FUENTE FINANCIAM'!M418</f>
        <v>0</v>
      </c>
      <c r="G70" s="33" t="e">
        <f t="shared" si="3"/>
        <v>#DIV/0!</v>
      </c>
    </row>
    <row r="71" spans="1:8" s="4" customFormat="1" ht="15.75" x14ac:dyDescent="0.25">
      <c r="A71" s="22">
        <v>9400</v>
      </c>
      <c r="B71" s="118" t="s">
        <v>76</v>
      </c>
      <c r="C71" s="118"/>
      <c r="D71" s="118"/>
      <c r="E71" s="6">
        <v>0</v>
      </c>
      <c r="F71" s="32">
        <f>'PRESUP.EGRESOS FUENTE FINANCIAM'!M421</f>
        <v>0</v>
      </c>
      <c r="G71" s="33" t="e">
        <f t="shared" si="3"/>
        <v>#DIV/0!</v>
      </c>
    </row>
    <row r="72" spans="1:8" s="4" customFormat="1" ht="15.75" x14ac:dyDescent="0.25">
      <c r="A72" s="22">
        <v>9500</v>
      </c>
      <c r="B72" s="118" t="s">
        <v>77</v>
      </c>
      <c r="C72" s="118"/>
      <c r="D72" s="118"/>
      <c r="E72" s="6">
        <v>0</v>
      </c>
      <c r="F72" s="32">
        <f>'PRESUP.EGRESOS FUENTE FINANCIAM'!M424</f>
        <v>0</v>
      </c>
      <c r="G72" s="33" t="e">
        <f t="shared" si="3"/>
        <v>#DIV/0!</v>
      </c>
    </row>
    <row r="73" spans="1:8" s="4" customFormat="1" ht="15.75" x14ac:dyDescent="0.25">
      <c r="A73" s="22">
        <v>9600</v>
      </c>
      <c r="B73" s="118" t="s">
        <v>510</v>
      </c>
      <c r="C73" s="118"/>
      <c r="D73" s="118"/>
      <c r="E73" s="6">
        <v>0</v>
      </c>
      <c r="F73" s="32">
        <f>'PRESUP.EGRESOS FUENTE FINANCIAM'!M426</f>
        <v>0</v>
      </c>
      <c r="G73" s="33" t="e">
        <f>F73/E73-1</f>
        <v>#DIV/0!</v>
      </c>
    </row>
    <row r="74" spans="1:8" s="4" customFormat="1" ht="15.75" x14ac:dyDescent="0.25">
      <c r="A74" s="27">
        <v>9900</v>
      </c>
      <c r="B74" s="115" t="s">
        <v>78</v>
      </c>
      <c r="C74" s="115"/>
      <c r="D74" s="115"/>
      <c r="E74" s="28">
        <v>0</v>
      </c>
      <c r="F74" s="32">
        <f>'PRESUP.EGRESOS FUENTE FINANCIAM'!M429</f>
        <v>0</v>
      </c>
      <c r="G74" s="33" t="e">
        <f t="shared" si="3"/>
        <v>#DIV/0!</v>
      </c>
    </row>
    <row r="75" spans="1:8" s="4" customFormat="1" ht="15.75" x14ac:dyDescent="0.25">
      <c r="A75" s="116" t="s">
        <v>498</v>
      </c>
      <c r="B75" s="117"/>
      <c r="C75" s="117"/>
      <c r="D75" s="117"/>
      <c r="E75" s="71">
        <f>E6+E14+E24+E34+E44+E54+E58+E66+E67</f>
        <v>65853995</v>
      </c>
      <c r="F75" s="71">
        <f>F6+F14+F24+F34+F44+F54+F58+F66+F67</f>
        <v>69146693.50999999</v>
      </c>
      <c r="G75" s="72">
        <f>F75/E75-1</f>
        <v>4.9999981170466334E-2</v>
      </c>
    </row>
    <row r="76" spans="1:8" ht="30.75" customHeight="1" x14ac:dyDescent="0.25">
      <c r="A76" s="129" t="s">
        <v>511</v>
      </c>
      <c r="B76" s="129"/>
      <c r="C76" s="129"/>
      <c r="D76" s="129"/>
    </row>
    <row r="77" spans="1:8" ht="18" customHeight="1" x14ac:dyDescent="0.25">
      <c r="A77" s="130"/>
      <c r="B77" s="130"/>
      <c r="C77" s="130"/>
      <c r="D77" s="130"/>
      <c r="E77" s="13"/>
      <c r="F77" s="13"/>
      <c r="G77" s="13"/>
      <c r="H77" s="13"/>
    </row>
    <row r="78" spans="1:8" ht="32.1" customHeight="1" x14ac:dyDescent="0.25">
      <c r="A78" s="80" t="s">
        <v>79</v>
      </c>
      <c r="B78" s="84" t="s">
        <v>1</v>
      </c>
      <c r="C78" s="85" t="s">
        <v>507</v>
      </c>
      <c r="D78" s="73" t="s">
        <v>4</v>
      </c>
      <c r="E78" s="14"/>
      <c r="F78" s="14"/>
      <c r="G78" s="14"/>
      <c r="H78" s="14"/>
    </row>
    <row r="79" spans="1:8" ht="32.1" customHeight="1" x14ac:dyDescent="0.25">
      <c r="A79" s="1">
        <v>1</v>
      </c>
      <c r="B79" s="2" t="s">
        <v>80</v>
      </c>
      <c r="C79" s="15">
        <f>(F6+F14+F24+F34)-F39</f>
        <v>58166007.039999992</v>
      </c>
      <c r="D79" s="16">
        <f>C79/C84</f>
        <v>0.84119722993823309</v>
      </c>
    </row>
    <row r="80" spans="1:8" ht="32.1" customHeight="1" x14ac:dyDescent="0.25">
      <c r="A80" s="1">
        <v>2</v>
      </c>
      <c r="B80" s="2" t="s">
        <v>81</v>
      </c>
      <c r="C80" s="15">
        <f>F44+F54+F58</f>
        <v>10408629.470000001</v>
      </c>
      <c r="D80" s="16">
        <f>C80/C84</f>
        <v>0.15052967743851273</v>
      </c>
    </row>
    <row r="81" spans="1:256" ht="32.1" customHeight="1" x14ac:dyDescent="0.25">
      <c r="A81" s="1">
        <v>3</v>
      </c>
      <c r="B81" s="2" t="s">
        <v>82</v>
      </c>
      <c r="C81" s="15">
        <f>F67</f>
        <v>572057</v>
      </c>
      <c r="D81" s="16">
        <f>C81/C84</f>
        <v>8.273092623254201E-3</v>
      </c>
    </row>
    <row r="82" spans="1:256" ht="32.1" customHeight="1" x14ac:dyDescent="0.25">
      <c r="A82" s="1">
        <v>4</v>
      </c>
      <c r="B82" s="2" t="s">
        <v>90</v>
      </c>
      <c r="C82" s="15">
        <f>F39</f>
        <v>0</v>
      </c>
      <c r="D82" s="63">
        <f>C82/C84</f>
        <v>0</v>
      </c>
    </row>
    <row r="83" spans="1:256" ht="32.1" customHeight="1" x14ac:dyDescent="0.25">
      <c r="A83" s="1">
        <v>5</v>
      </c>
      <c r="B83" s="2" t="s">
        <v>84</v>
      </c>
      <c r="C83" s="15">
        <f>F66</f>
        <v>0</v>
      </c>
      <c r="D83" s="63">
        <f>C83/C84</f>
        <v>0</v>
      </c>
    </row>
    <row r="84" spans="1:256" ht="32.1" customHeight="1" x14ac:dyDescent="0.25">
      <c r="A84" s="74"/>
      <c r="B84" s="75" t="s">
        <v>506</v>
      </c>
      <c r="C84" s="76">
        <f>SUM(C79:C83)</f>
        <v>69146693.50999999</v>
      </c>
      <c r="D84" s="77">
        <f>SUM(D79:D83)</f>
        <v>1</v>
      </c>
    </row>
    <row r="85" spans="1:256" ht="24.75" customHeight="1" x14ac:dyDescent="0.25">
      <c r="A85" s="128" t="s">
        <v>512</v>
      </c>
      <c r="B85" s="128"/>
      <c r="C85" s="128"/>
      <c r="D85" s="128"/>
      <c r="E85" s="13"/>
      <c r="F85" s="13"/>
      <c r="G85" s="13"/>
      <c r="H85" s="13"/>
    </row>
    <row r="86" spans="1:256" ht="12" customHeight="1" x14ac:dyDescent="0.25">
      <c r="A86" s="17"/>
      <c r="B86" s="17"/>
      <c r="C86" s="17"/>
      <c r="D86" s="17"/>
      <c r="E86" s="17"/>
      <c r="F86" s="17"/>
      <c r="G86" s="17"/>
      <c r="H86" s="17"/>
    </row>
    <row r="87" spans="1:256" ht="32.1" customHeight="1" x14ac:dyDescent="0.25">
      <c r="A87" s="82" t="s">
        <v>5</v>
      </c>
      <c r="B87" s="82" t="s">
        <v>1</v>
      </c>
      <c r="C87" s="83" t="s">
        <v>507</v>
      </c>
      <c r="D87" s="81" t="s">
        <v>4</v>
      </c>
      <c r="E87" s="14"/>
      <c r="F87" s="14"/>
      <c r="G87" s="14"/>
      <c r="H87" s="14"/>
    </row>
    <row r="88" spans="1:256" ht="32.1" customHeight="1" x14ac:dyDescent="0.25">
      <c r="A88" s="1">
        <v>100</v>
      </c>
      <c r="B88" s="3" t="s">
        <v>505</v>
      </c>
      <c r="C88" s="18">
        <f>'PRESUP.EGRESOS FUENTE FINANCIAM'!C432</f>
        <v>0</v>
      </c>
      <c r="D88" s="16">
        <f>C88/C94</f>
        <v>0</v>
      </c>
    </row>
    <row r="89" spans="1:256" ht="32.1" customHeight="1" x14ac:dyDescent="0.25">
      <c r="A89" s="1">
        <v>200</v>
      </c>
      <c r="B89" s="3" t="s">
        <v>6</v>
      </c>
      <c r="C89" s="18">
        <f>'PRESUP.EGRESOS FUENTE FINANCIAM'!K432</f>
        <v>0</v>
      </c>
      <c r="D89" s="16">
        <f>C89/C94</f>
        <v>0</v>
      </c>
    </row>
    <row r="90" spans="1:256" ht="32.1" customHeight="1" x14ac:dyDescent="0.25">
      <c r="A90" s="1">
        <v>400</v>
      </c>
      <c r="B90" s="3" t="s">
        <v>7</v>
      </c>
      <c r="C90" s="18">
        <f>'PRESUP.EGRESOS FUENTE FINANCIAM'!D432</f>
        <v>6100287.0899999999</v>
      </c>
      <c r="D90" s="16">
        <f>C90/C94</f>
        <v>8.8222397635221342E-2</v>
      </c>
    </row>
    <row r="91" spans="1:256" ht="32.1" customHeight="1" x14ac:dyDescent="0.25">
      <c r="A91" s="1">
        <v>500</v>
      </c>
      <c r="B91" s="3" t="s">
        <v>8</v>
      </c>
      <c r="C91" s="18">
        <f>'PRESUP.EGRESOS FUENTE FINANCIAM'!E432+'PRESUP.EGRESOS FUENTE FINANCIAM'!F432+'PRESUP.EGRESOS FUENTE FINANCIAM'!G432+'PRESUP.EGRESOS FUENTE FINANCIAM'!H432</f>
        <v>63040406.420000002</v>
      </c>
      <c r="D91" s="16">
        <f>C91/C94</f>
        <v>0.91169083031979092</v>
      </c>
    </row>
    <row r="92" spans="1:256" ht="32.1" customHeight="1" x14ac:dyDescent="0.25">
      <c r="A92" s="1">
        <v>600</v>
      </c>
      <c r="B92" s="3" t="s">
        <v>9</v>
      </c>
      <c r="C92" s="18">
        <f>'PRESUP.EGRESOS FUENTE FINANCIAM'!I432+'PRESUP.EGRESOS FUENTE FINANCIAM'!J432</f>
        <v>6000</v>
      </c>
      <c r="D92" s="16">
        <f>C92/C94</f>
        <v>8.677204498769387E-5</v>
      </c>
    </row>
    <row r="93" spans="1:256" ht="32.1" customHeight="1" x14ac:dyDescent="0.25">
      <c r="A93" s="1">
        <v>700</v>
      </c>
      <c r="B93" s="3" t="s">
        <v>10</v>
      </c>
      <c r="C93" s="18">
        <f>'PRESUP.EGRESOS FUENTE FINANCIAM'!L432</f>
        <v>0</v>
      </c>
      <c r="D93" s="16">
        <f>C93/C94</f>
        <v>0</v>
      </c>
    </row>
    <row r="94" spans="1:256" ht="32.1" customHeight="1" x14ac:dyDescent="0.25">
      <c r="A94" s="80"/>
      <c r="B94" s="75" t="s">
        <v>506</v>
      </c>
      <c r="C94" s="76">
        <f>SUM(C88:C93)</f>
        <v>69146693.510000005</v>
      </c>
      <c r="D94" s="78">
        <f>SUM(D88:D92)</f>
        <v>1</v>
      </c>
      <c r="E94" s="79"/>
    </row>
    <row r="95" spans="1:256" ht="18" customHeight="1" x14ac:dyDescent="0.25"/>
    <row r="96" spans="1:256" s="14" customFormat="1" x14ac:dyDescent="0.25">
      <c r="B96" s="12"/>
      <c r="C96" s="19"/>
      <c r="D96" s="20"/>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row>
    <row r="97" spans="2:256" s="14" customFormat="1" x14ac:dyDescent="0.25">
      <c r="B97" s="12"/>
      <c r="C97" s="19"/>
      <c r="D97" s="20"/>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row>
    <row r="98" spans="2:256" s="14" customFormat="1" x14ac:dyDescent="0.25">
      <c r="B98" s="12"/>
      <c r="C98" s="19"/>
      <c r="D98" s="20"/>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row>
    <row r="99" spans="2:256" s="14" customFormat="1" x14ac:dyDescent="0.25">
      <c r="B99" s="12"/>
      <c r="C99" s="19"/>
      <c r="D99" s="20"/>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row>
    <row r="100" spans="2:256" s="14" customFormat="1" x14ac:dyDescent="0.25">
      <c r="B100" s="12"/>
      <c r="C100" s="19"/>
      <c r="D100" s="20"/>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row>
    <row r="101" spans="2:256" s="14" customFormat="1" x14ac:dyDescent="0.25">
      <c r="B101" s="12"/>
      <c r="C101" s="19"/>
      <c r="D101" s="20"/>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row>
    <row r="102" spans="2:256" s="14" customFormat="1" x14ac:dyDescent="0.25">
      <c r="B102" s="12"/>
      <c r="C102" s="19"/>
      <c r="D102" s="20"/>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row>
    <row r="103" spans="2:256" s="14" customFormat="1" x14ac:dyDescent="0.25">
      <c r="B103" s="12"/>
      <c r="C103" s="19"/>
      <c r="D103" s="20"/>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row>
    <row r="104" spans="2:256" s="14" customFormat="1" x14ac:dyDescent="0.25">
      <c r="B104" s="12"/>
      <c r="C104" s="19"/>
      <c r="D104" s="20"/>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row>
    <row r="105" spans="2:256" s="14" customFormat="1" x14ac:dyDescent="0.25">
      <c r="B105" s="12"/>
      <c r="C105" s="19"/>
      <c r="D105" s="20"/>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row>
    <row r="106" spans="2:256" s="14" customFormat="1" x14ac:dyDescent="0.25">
      <c r="B106" s="12"/>
      <c r="C106" s="19"/>
      <c r="D106" s="20"/>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row>
    <row r="107" spans="2:256" s="14" customFormat="1" x14ac:dyDescent="0.25">
      <c r="B107" s="12"/>
      <c r="C107" s="19"/>
      <c r="D107" s="20"/>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row>
    <row r="108" spans="2:256" s="14" customFormat="1" x14ac:dyDescent="0.25">
      <c r="B108" s="12"/>
      <c r="C108" s="19"/>
      <c r="D108" s="20"/>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row>
    <row r="109" spans="2:256" s="14" customFormat="1" x14ac:dyDescent="0.25">
      <c r="B109" s="12"/>
      <c r="C109" s="19"/>
      <c r="D109" s="20"/>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row>
    <row r="110" spans="2:256" s="14" customFormat="1" x14ac:dyDescent="0.25">
      <c r="B110" s="12"/>
      <c r="C110" s="19"/>
      <c r="D110" s="20"/>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row>
    <row r="111" spans="2:256" s="14" customFormat="1" x14ac:dyDescent="0.25">
      <c r="B111" s="12"/>
      <c r="C111" s="19"/>
      <c r="D111" s="20"/>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row>
    <row r="112" spans="2:256" s="14" customFormat="1" x14ac:dyDescent="0.25">
      <c r="B112" s="12"/>
      <c r="C112" s="19"/>
      <c r="D112" s="20"/>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row>
    <row r="113" spans="2:256" s="14" customFormat="1" x14ac:dyDescent="0.25">
      <c r="B113" s="12"/>
      <c r="C113" s="19"/>
      <c r="D113" s="20"/>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12"/>
      <c r="IV113" s="12"/>
    </row>
    <row r="114" spans="2:256" s="14" customFormat="1" x14ac:dyDescent="0.25">
      <c r="B114" s="12"/>
      <c r="C114" s="19"/>
      <c r="D114" s="20"/>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c r="IV114" s="12"/>
    </row>
    <row r="115" spans="2:256" s="14" customFormat="1" x14ac:dyDescent="0.25">
      <c r="B115" s="12"/>
      <c r="C115" s="19"/>
      <c r="D115" s="20"/>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row>
    <row r="116" spans="2:256" s="14" customFormat="1" x14ac:dyDescent="0.25">
      <c r="B116" s="12"/>
      <c r="C116" s="19"/>
      <c r="D116" s="20"/>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row>
    <row r="117" spans="2:256" s="14" customFormat="1" x14ac:dyDescent="0.25">
      <c r="B117" s="12"/>
      <c r="C117" s="19"/>
      <c r="D117" s="20"/>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row>
    <row r="118" spans="2:256" s="14" customFormat="1" x14ac:dyDescent="0.25">
      <c r="B118" s="12"/>
      <c r="C118" s="19"/>
      <c r="D118" s="20"/>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row>
    <row r="119" spans="2:256" s="14" customFormat="1" x14ac:dyDescent="0.25">
      <c r="B119" s="12"/>
      <c r="C119" s="19"/>
      <c r="D119" s="20"/>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c r="IV119" s="12"/>
    </row>
    <row r="120" spans="2:256" s="14" customFormat="1" x14ac:dyDescent="0.25">
      <c r="B120" s="12"/>
      <c r="C120" s="19"/>
      <c r="D120" s="20"/>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row>
    <row r="121" spans="2:256" s="14" customFormat="1" x14ac:dyDescent="0.25">
      <c r="B121" s="12"/>
      <c r="C121" s="19"/>
      <c r="D121" s="20"/>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row>
    <row r="122" spans="2:256" s="14" customFormat="1" x14ac:dyDescent="0.25">
      <c r="B122" s="12"/>
      <c r="C122" s="19"/>
      <c r="D122" s="20"/>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row>
    <row r="123" spans="2:256" s="14" customFormat="1" x14ac:dyDescent="0.25">
      <c r="B123" s="12"/>
      <c r="C123" s="19"/>
      <c r="D123" s="20"/>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row>
    <row r="124" spans="2:256" s="14" customFormat="1" x14ac:dyDescent="0.25">
      <c r="B124" s="12"/>
      <c r="C124" s="19"/>
      <c r="D124" s="20"/>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row>
    <row r="125" spans="2:256" s="14" customFormat="1" x14ac:dyDescent="0.25">
      <c r="B125" s="12"/>
      <c r="C125" s="19"/>
      <c r="D125" s="20"/>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row>
    <row r="126" spans="2:256" s="14" customFormat="1" x14ac:dyDescent="0.25">
      <c r="B126" s="12"/>
      <c r="C126" s="19"/>
      <c r="D126" s="20"/>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row>
    <row r="127" spans="2:256" s="14" customFormat="1" x14ac:dyDescent="0.25">
      <c r="B127" s="12"/>
      <c r="C127" s="19"/>
      <c r="D127" s="20"/>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row>
    <row r="128" spans="2:256" s="14" customFormat="1" x14ac:dyDescent="0.25">
      <c r="B128" s="12"/>
      <c r="C128" s="19"/>
      <c r="D128" s="20"/>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row>
    <row r="129" spans="2:256" s="14" customFormat="1" x14ac:dyDescent="0.25">
      <c r="B129" s="12"/>
      <c r="C129" s="19"/>
      <c r="D129" s="20"/>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row>
    <row r="130" spans="2:256" s="14" customFormat="1" x14ac:dyDescent="0.25">
      <c r="B130" s="12"/>
      <c r="C130" s="19"/>
      <c r="D130" s="20"/>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row>
    <row r="131" spans="2:256" s="14" customFormat="1" x14ac:dyDescent="0.25">
      <c r="B131" s="12"/>
      <c r="C131" s="19"/>
      <c r="D131" s="20"/>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row>
    <row r="132" spans="2:256" s="14" customFormat="1" x14ac:dyDescent="0.25">
      <c r="B132" s="12"/>
      <c r="C132" s="19"/>
      <c r="D132" s="20"/>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row>
    <row r="133" spans="2:256" s="14" customFormat="1" x14ac:dyDescent="0.25">
      <c r="B133" s="12"/>
      <c r="C133" s="19"/>
      <c r="D133" s="20"/>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row>
    <row r="134" spans="2:256" s="14" customFormat="1" x14ac:dyDescent="0.25">
      <c r="B134" s="12"/>
      <c r="C134" s="19"/>
      <c r="D134" s="20"/>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row>
    <row r="135" spans="2:256" s="14" customFormat="1" x14ac:dyDescent="0.25">
      <c r="B135" s="12"/>
      <c r="C135" s="19"/>
      <c r="D135" s="20"/>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row>
    <row r="136" spans="2:256" s="14" customFormat="1" x14ac:dyDescent="0.25">
      <c r="B136" s="12"/>
      <c r="C136" s="19"/>
      <c r="D136" s="20"/>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row>
    <row r="137" spans="2:256" s="14" customFormat="1" x14ac:dyDescent="0.25">
      <c r="B137" s="12"/>
      <c r="C137" s="19"/>
      <c r="D137" s="20"/>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row>
    <row r="138" spans="2:256" s="14" customFormat="1" x14ac:dyDescent="0.25">
      <c r="B138" s="12"/>
      <c r="C138" s="19"/>
      <c r="D138" s="20"/>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row>
    <row r="139" spans="2:256" s="14" customFormat="1" x14ac:dyDescent="0.25">
      <c r="B139" s="12"/>
      <c r="C139" s="19"/>
      <c r="D139" s="20"/>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c r="IV139" s="12"/>
    </row>
    <row r="140" spans="2:256" s="14" customFormat="1" x14ac:dyDescent="0.25">
      <c r="B140" s="12"/>
      <c r="C140" s="19"/>
      <c r="D140" s="20"/>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row>
    <row r="141" spans="2:256" s="14" customFormat="1" x14ac:dyDescent="0.25">
      <c r="B141" s="12"/>
      <c r="C141" s="19"/>
      <c r="D141" s="20"/>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row>
    <row r="142" spans="2:256" s="14" customFormat="1" x14ac:dyDescent="0.25">
      <c r="B142" s="12"/>
      <c r="C142" s="19"/>
      <c r="D142" s="20"/>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row>
    <row r="143" spans="2:256" s="14" customFormat="1" x14ac:dyDescent="0.25">
      <c r="B143" s="12"/>
      <c r="C143" s="19"/>
      <c r="D143" s="20"/>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c r="IV143" s="12"/>
    </row>
    <row r="144" spans="2:256" s="14" customFormat="1" x14ac:dyDescent="0.25">
      <c r="B144" s="12"/>
      <c r="C144" s="19"/>
      <c r="D144" s="20"/>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c r="IV144" s="12"/>
    </row>
    <row r="145" spans="2:256" s="14" customFormat="1" x14ac:dyDescent="0.25">
      <c r="B145" s="12"/>
      <c r="C145" s="19"/>
      <c r="D145" s="20"/>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row>
    <row r="146" spans="2:256" s="14" customFormat="1" x14ac:dyDescent="0.25">
      <c r="B146" s="12"/>
      <c r="C146" s="19"/>
      <c r="D146" s="20"/>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12"/>
      <c r="IV146" s="12"/>
    </row>
    <row r="147" spans="2:256" s="14" customFormat="1" x14ac:dyDescent="0.25">
      <c r="B147" s="12"/>
      <c r="C147" s="19"/>
      <c r="D147" s="20"/>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12"/>
      <c r="IV147" s="12"/>
    </row>
    <row r="148" spans="2:256" s="14" customFormat="1" x14ac:dyDescent="0.25">
      <c r="B148" s="12"/>
      <c r="C148" s="19"/>
      <c r="D148" s="20"/>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12"/>
      <c r="IV148" s="12"/>
    </row>
    <row r="149" spans="2:256" s="14" customFormat="1" x14ac:dyDescent="0.25">
      <c r="B149" s="12"/>
      <c r="C149" s="19"/>
      <c r="D149" s="20"/>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row>
    <row r="150" spans="2:256" s="14" customFormat="1" x14ac:dyDescent="0.25">
      <c r="B150" s="12"/>
      <c r="C150" s="19"/>
      <c r="D150" s="20"/>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row>
    <row r="151" spans="2:256" s="14" customFormat="1" x14ac:dyDescent="0.25">
      <c r="B151" s="12"/>
      <c r="C151" s="19"/>
      <c r="D151" s="20"/>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row>
    <row r="152" spans="2:256" s="14" customFormat="1" x14ac:dyDescent="0.25">
      <c r="B152" s="12"/>
      <c r="C152" s="19"/>
      <c r="D152" s="20"/>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row>
    <row r="153" spans="2:256" s="14" customFormat="1" x14ac:dyDescent="0.25">
      <c r="B153" s="12"/>
      <c r="C153" s="19"/>
      <c r="D153" s="20"/>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row>
    <row r="154" spans="2:256" s="14" customFormat="1" x14ac:dyDescent="0.25">
      <c r="B154" s="12"/>
      <c r="C154" s="19"/>
      <c r="D154" s="20"/>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row>
    <row r="155" spans="2:256" s="14" customFormat="1" x14ac:dyDescent="0.25">
      <c r="B155" s="12"/>
      <c r="C155" s="19"/>
      <c r="D155" s="20"/>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row>
    <row r="156" spans="2:256" s="14" customFormat="1" x14ac:dyDescent="0.25">
      <c r="B156" s="12"/>
      <c r="C156" s="19"/>
      <c r="D156" s="20"/>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row>
    <row r="157" spans="2:256" s="14" customFormat="1" x14ac:dyDescent="0.25">
      <c r="B157" s="12"/>
      <c r="C157" s="19"/>
      <c r="D157" s="20"/>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row>
    <row r="158" spans="2:256" s="14" customFormat="1" x14ac:dyDescent="0.25">
      <c r="B158" s="12"/>
      <c r="C158" s="19"/>
      <c r="D158" s="20"/>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12"/>
      <c r="IV158" s="12"/>
    </row>
    <row r="159" spans="2:256" s="14" customFormat="1" x14ac:dyDescent="0.25">
      <c r="B159" s="12"/>
      <c r="C159" s="19"/>
      <c r="D159" s="20"/>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row>
    <row r="160" spans="2:256" s="14" customFormat="1" x14ac:dyDescent="0.25">
      <c r="B160" s="12"/>
      <c r="C160" s="19"/>
      <c r="D160" s="20"/>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12"/>
      <c r="IV160" s="12"/>
    </row>
    <row r="161" spans="2:256" s="14" customFormat="1" x14ac:dyDescent="0.25">
      <c r="B161" s="12"/>
      <c r="C161" s="19"/>
      <c r="D161" s="20"/>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12"/>
      <c r="IV161" s="12"/>
    </row>
    <row r="162" spans="2:256" s="14" customFormat="1" x14ac:dyDescent="0.25">
      <c r="B162" s="12"/>
      <c r="C162" s="19"/>
      <c r="D162" s="20"/>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c r="IA162" s="12"/>
      <c r="IB162" s="12"/>
      <c r="IC162" s="12"/>
      <c r="ID162" s="12"/>
      <c r="IE162" s="12"/>
      <c r="IF162" s="12"/>
      <c r="IG162" s="12"/>
      <c r="IH162" s="12"/>
      <c r="II162" s="12"/>
      <c r="IJ162" s="12"/>
      <c r="IK162" s="12"/>
      <c r="IL162" s="12"/>
      <c r="IM162" s="12"/>
      <c r="IN162" s="12"/>
      <c r="IO162" s="12"/>
      <c r="IP162" s="12"/>
      <c r="IQ162" s="12"/>
      <c r="IR162" s="12"/>
      <c r="IS162" s="12"/>
      <c r="IT162" s="12"/>
      <c r="IU162" s="12"/>
      <c r="IV162" s="12"/>
    </row>
    <row r="163" spans="2:256" s="14" customFormat="1" x14ac:dyDescent="0.25">
      <c r="B163" s="12"/>
      <c r="C163" s="19"/>
      <c r="D163" s="20"/>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row>
    <row r="164" spans="2:256" s="14" customFormat="1" x14ac:dyDescent="0.25">
      <c r="B164" s="12"/>
      <c r="C164" s="19"/>
      <c r="D164" s="20"/>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row>
    <row r="165" spans="2:256" s="14" customFormat="1" x14ac:dyDescent="0.25">
      <c r="B165" s="12"/>
      <c r="C165" s="19"/>
      <c r="D165" s="20"/>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12"/>
      <c r="IV165" s="12"/>
    </row>
    <row r="166" spans="2:256" s="14" customFormat="1" x14ac:dyDescent="0.25">
      <c r="B166" s="12"/>
      <c r="C166" s="19"/>
      <c r="D166" s="20"/>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row>
    <row r="167" spans="2:256" s="14" customFormat="1" x14ac:dyDescent="0.25">
      <c r="B167" s="12"/>
      <c r="C167" s="19"/>
      <c r="D167" s="20"/>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row>
    <row r="168" spans="2:256" s="14" customFormat="1" x14ac:dyDescent="0.25">
      <c r="B168" s="12"/>
      <c r="C168" s="19"/>
      <c r="D168" s="20"/>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row>
    <row r="169" spans="2:256" s="14" customFormat="1" x14ac:dyDescent="0.25">
      <c r="B169" s="12"/>
      <c r="C169" s="19"/>
      <c r="D169" s="20"/>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row>
    <row r="170" spans="2:256" s="14" customFormat="1" x14ac:dyDescent="0.25">
      <c r="B170" s="12"/>
      <c r="C170" s="19"/>
      <c r="D170" s="20"/>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row>
    <row r="171" spans="2:256" s="14" customFormat="1" x14ac:dyDescent="0.25">
      <c r="B171" s="12"/>
      <c r="C171" s="19"/>
      <c r="D171" s="20"/>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12"/>
      <c r="IV171" s="12"/>
    </row>
    <row r="172" spans="2:256" s="14" customFormat="1" x14ac:dyDescent="0.25">
      <c r="B172" s="12"/>
      <c r="C172" s="19"/>
      <c r="D172" s="20"/>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c r="FS172" s="12"/>
      <c r="FT172" s="12"/>
      <c r="FU172" s="12"/>
      <c r="FV172" s="12"/>
      <c r="FW172" s="12"/>
      <c r="FX172" s="12"/>
      <c r="FY172" s="12"/>
      <c r="FZ172" s="12"/>
      <c r="GA172" s="12"/>
      <c r="GB172" s="12"/>
      <c r="GC172" s="12"/>
      <c r="GD172" s="12"/>
      <c r="GE172" s="12"/>
      <c r="GF172" s="12"/>
      <c r="GG172" s="12"/>
      <c r="GH172" s="12"/>
      <c r="GI172" s="12"/>
      <c r="GJ172" s="12"/>
      <c r="GK172" s="12"/>
      <c r="GL172" s="12"/>
      <c r="GM172" s="12"/>
      <c r="GN172" s="12"/>
      <c r="GO172" s="12"/>
      <c r="GP172" s="12"/>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HN172" s="12"/>
      <c r="HO172" s="12"/>
      <c r="HP172" s="12"/>
      <c r="HQ172" s="12"/>
      <c r="HR172" s="12"/>
      <c r="HS172" s="12"/>
      <c r="HT172" s="12"/>
      <c r="HU172" s="12"/>
      <c r="HV172" s="12"/>
      <c r="HW172" s="12"/>
      <c r="HX172" s="12"/>
      <c r="HY172" s="12"/>
      <c r="HZ172" s="12"/>
      <c r="IA172" s="12"/>
      <c r="IB172" s="12"/>
      <c r="IC172" s="12"/>
      <c r="ID172" s="12"/>
      <c r="IE172" s="12"/>
      <c r="IF172" s="12"/>
      <c r="IG172" s="12"/>
      <c r="IH172" s="12"/>
      <c r="II172" s="12"/>
      <c r="IJ172" s="12"/>
      <c r="IK172" s="12"/>
      <c r="IL172" s="12"/>
      <c r="IM172" s="12"/>
      <c r="IN172" s="12"/>
      <c r="IO172" s="12"/>
      <c r="IP172" s="12"/>
      <c r="IQ172" s="12"/>
      <c r="IR172" s="12"/>
      <c r="IS172" s="12"/>
      <c r="IT172" s="12"/>
      <c r="IU172" s="12"/>
      <c r="IV172" s="12"/>
    </row>
    <row r="173" spans="2:256" s="14" customFormat="1" x14ac:dyDescent="0.25">
      <c r="B173" s="12"/>
      <c r="C173" s="19"/>
      <c r="D173" s="20"/>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c r="HU173" s="12"/>
      <c r="HV173" s="12"/>
      <c r="HW173" s="12"/>
      <c r="HX173" s="12"/>
      <c r="HY173" s="12"/>
      <c r="HZ173" s="12"/>
      <c r="IA173" s="12"/>
      <c r="IB173" s="12"/>
      <c r="IC173" s="12"/>
      <c r="ID173" s="12"/>
      <c r="IE173" s="12"/>
      <c r="IF173" s="12"/>
      <c r="IG173" s="12"/>
      <c r="IH173" s="12"/>
      <c r="II173" s="12"/>
      <c r="IJ173" s="12"/>
      <c r="IK173" s="12"/>
      <c r="IL173" s="12"/>
      <c r="IM173" s="12"/>
      <c r="IN173" s="12"/>
      <c r="IO173" s="12"/>
      <c r="IP173" s="12"/>
      <c r="IQ173" s="12"/>
      <c r="IR173" s="12"/>
      <c r="IS173" s="12"/>
      <c r="IT173" s="12"/>
      <c r="IU173" s="12"/>
      <c r="IV173" s="12"/>
    </row>
    <row r="174" spans="2:256" s="14" customFormat="1" x14ac:dyDescent="0.25">
      <c r="B174" s="12"/>
      <c r="C174" s="19"/>
      <c r="D174" s="20"/>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c r="FS174" s="12"/>
      <c r="FT174" s="12"/>
      <c r="FU174" s="12"/>
      <c r="FV174" s="12"/>
      <c r="FW174" s="12"/>
      <c r="FX174" s="12"/>
      <c r="FY174" s="12"/>
      <c r="FZ174" s="12"/>
      <c r="GA174" s="12"/>
      <c r="GB174" s="12"/>
      <c r="GC174" s="12"/>
      <c r="GD174" s="12"/>
      <c r="GE174" s="12"/>
      <c r="GF174" s="12"/>
      <c r="GG174" s="12"/>
      <c r="GH174" s="12"/>
      <c r="GI174" s="12"/>
      <c r="GJ174" s="12"/>
      <c r="GK174" s="12"/>
      <c r="GL174" s="12"/>
      <c r="GM174" s="12"/>
      <c r="GN174" s="12"/>
      <c r="GO174" s="12"/>
      <c r="GP174" s="12"/>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HN174" s="12"/>
      <c r="HO174" s="12"/>
      <c r="HP174" s="12"/>
      <c r="HQ174" s="12"/>
      <c r="HR174" s="12"/>
      <c r="HS174" s="12"/>
      <c r="HT174" s="12"/>
      <c r="HU174" s="12"/>
      <c r="HV174" s="12"/>
      <c r="HW174" s="12"/>
      <c r="HX174" s="12"/>
      <c r="HY174" s="12"/>
      <c r="HZ174" s="12"/>
      <c r="IA174" s="12"/>
      <c r="IB174" s="12"/>
      <c r="IC174" s="12"/>
      <c r="ID174" s="12"/>
      <c r="IE174" s="12"/>
      <c r="IF174" s="12"/>
      <c r="IG174" s="12"/>
      <c r="IH174" s="12"/>
      <c r="II174" s="12"/>
      <c r="IJ174" s="12"/>
      <c r="IK174" s="12"/>
      <c r="IL174" s="12"/>
      <c r="IM174" s="12"/>
      <c r="IN174" s="12"/>
      <c r="IO174" s="12"/>
      <c r="IP174" s="12"/>
      <c r="IQ174" s="12"/>
      <c r="IR174" s="12"/>
      <c r="IS174" s="12"/>
      <c r="IT174" s="12"/>
      <c r="IU174" s="12"/>
      <c r="IV174" s="12"/>
    </row>
    <row r="175" spans="2:256" s="14" customFormat="1" x14ac:dyDescent="0.25">
      <c r="B175" s="12"/>
      <c r="C175" s="19"/>
      <c r="D175" s="20"/>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HN175" s="12"/>
      <c r="HO175" s="12"/>
      <c r="HP175" s="12"/>
      <c r="HQ175" s="12"/>
      <c r="HR175" s="12"/>
      <c r="HS175" s="12"/>
      <c r="HT175" s="12"/>
      <c r="HU175" s="12"/>
      <c r="HV175" s="12"/>
      <c r="HW175" s="12"/>
      <c r="HX175" s="12"/>
      <c r="HY175" s="12"/>
      <c r="HZ175" s="12"/>
      <c r="IA175" s="12"/>
      <c r="IB175" s="12"/>
      <c r="IC175" s="12"/>
      <c r="ID175" s="12"/>
      <c r="IE175" s="12"/>
      <c r="IF175" s="12"/>
      <c r="IG175" s="12"/>
      <c r="IH175" s="12"/>
      <c r="II175" s="12"/>
      <c r="IJ175" s="12"/>
      <c r="IK175" s="12"/>
      <c r="IL175" s="12"/>
      <c r="IM175" s="12"/>
      <c r="IN175" s="12"/>
      <c r="IO175" s="12"/>
      <c r="IP175" s="12"/>
      <c r="IQ175" s="12"/>
      <c r="IR175" s="12"/>
      <c r="IS175" s="12"/>
      <c r="IT175" s="12"/>
      <c r="IU175" s="12"/>
      <c r="IV175" s="12"/>
    </row>
    <row r="176" spans="2:256" s="14" customFormat="1" x14ac:dyDescent="0.25">
      <c r="B176" s="12"/>
      <c r="C176" s="19"/>
      <c r="D176" s="20"/>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12"/>
      <c r="IV176" s="12"/>
    </row>
    <row r="177" spans="2:256" s="14" customFormat="1" x14ac:dyDescent="0.25">
      <c r="B177" s="12"/>
      <c r="C177" s="19"/>
      <c r="D177" s="20"/>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c r="FS177" s="12"/>
      <c r="FT177" s="12"/>
      <c r="FU177" s="12"/>
      <c r="FV177" s="12"/>
      <c r="FW177" s="12"/>
      <c r="FX177" s="12"/>
      <c r="FY177" s="12"/>
      <c r="FZ177" s="12"/>
      <c r="GA177" s="12"/>
      <c r="GB177" s="12"/>
      <c r="GC177" s="12"/>
      <c r="GD177" s="12"/>
      <c r="GE177" s="12"/>
      <c r="GF177" s="12"/>
      <c r="GG177" s="12"/>
      <c r="GH177" s="12"/>
      <c r="GI177" s="12"/>
      <c r="GJ177" s="12"/>
      <c r="GK177" s="12"/>
      <c r="GL177" s="12"/>
      <c r="GM177" s="12"/>
      <c r="GN177" s="12"/>
      <c r="GO177" s="12"/>
      <c r="GP177" s="12"/>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HN177" s="12"/>
      <c r="HO177" s="12"/>
      <c r="HP177" s="12"/>
      <c r="HQ177" s="12"/>
      <c r="HR177" s="12"/>
      <c r="HS177" s="12"/>
      <c r="HT177" s="12"/>
      <c r="HU177" s="12"/>
      <c r="HV177" s="12"/>
      <c r="HW177" s="12"/>
      <c r="HX177" s="12"/>
      <c r="HY177" s="12"/>
      <c r="HZ177" s="12"/>
      <c r="IA177" s="12"/>
      <c r="IB177" s="12"/>
      <c r="IC177" s="12"/>
      <c r="ID177" s="12"/>
      <c r="IE177" s="12"/>
      <c r="IF177" s="12"/>
      <c r="IG177" s="12"/>
      <c r="IH177" s="12"/>
      <c r="II177" s="12"/>
      <c r="IJ177" s="12"/>
      <c r="IK177" s="12"/>
      <c r="IL177" s="12"/>
      <c r="IM177" s="12"/>
      <c r="IN177" s="12"/>
      <c r="IO177" s="12"/>
      <c r="IP177" s="12"/>
      <c r="IQ177" s="12"/>
      <c r="IR177" s="12"/>
      <c r="IS177" s="12"/>
      <c r="IT177" s="12"/>
      <c r="IU177" s="12"/>
      <c r="IV177" s="12"/>
    </row>
    <row r="178" spans="2:256" s="14" customFormat="1" x14ac:dyDescent="0.25">
      <c r="B178" s="12"/>
      <c r="C178" s="19"/>
      <c r="D178" s="20"/>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c r="FS178" s="12"/>
      <c r="FT178" s="12"/>
      <c r="FU178" s="12"/>
      <c r="FV178" s="12"/>
      <c r="FW178" s="12"/>
      <c r="FX178" s="12"/>
      <c r="FY178" s="12"/>
      <c r="FZ178" s="12"/>
      <c r="GA178" s="12"/>
      <c r="GB178" s="12"/>
      <c r="GC178" s="12"/>
      <c r="GD178" s="12"/>
      <c r="GE178" s="12"/>
      <c r="GF178" s="12"/>
      <c r="GG178" s="12"/>
      <c r="GH178" s="12"/>
      <c r="GI178" s="12"/>
      <c r="GJ178" s="12"/>
      <c r="GK178" s="12"/>
      <c r="GL178" s="12"/>
      <c r="GM178" s="12"/>
      <c r="GN178" s="12"/>
      <c r="GO178" s="12"/>
      <c r="GP178" s="12"/>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HN178" s="12"/>
      <c r="HO178" s="12"/>
      <c r="HP178" s="12"/>
      <c r="HQ178" s="12"/>
      <c r="HR178" s="12"/>
      <c r="HS178" s="12"/>
      <c r="HT178" s="12"/>
      <c r="HU178" s="12"/>
      <c r="HV178" s="12"/>
      <c r="HW178" s="12"/>
      <c r="HX178" s="12"/>
      <c r="HY178" s="12"/>
      <c r="HZ178" s="12"/>
      <c r="IA178" s="12"/>
      <c r="IB178" s="12"/>
      <c r="IC178" s="12"/>
      <c r="ID178" s="12"/>
      <c r="IE178" s="12"/>
      <c r="IF178" s="12"/>
      <c r="IG178" s="12"/>
      <c r="IH178" s="12"/>
      <c r="II178" s="12"/>
      <c r="IJ178" s="12"/>
      <c r="IK178" s="12"/>
      <c r="IL178" s="12"/>
      <c r="IM178" s="12"/>
      <c r="IN178" s="12"/>
      <c r="IO178" s="12"/>
      <c r="IP178" s="12"/>
      <c r="IQ178" s="12"/>
      <c r="IR178" s="12"/>
      <c r="IS178" s="12"/>
      <c r="IT178" s="12"/>
      <c r="IU178" s="12"/>
      <c r="IV178" s="12"/>
    </row>
    <row r="179" spans="2:256" s="14" customFormat="1" x14ac:dyDescent="0.25">
      <c r="B179" s="12"/>
      <c r="C179" s="19"/>
      <c r="D179" s="20"/>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c r="HU179" s="12"/>
      <c r="HV179" s="12"/>
      <c r="HW179" s="12"/>
      <c r="HX179" s="12"/>
      <c r="HY179" s="12"/>
      <c r="HZ179" s="12"/>
      <c r="IA179" s="12"/>
      <c r="IB179" s="12"/>
      <c r="IC179" s="12"/>
      <c r="ID179" s="12"/>
      <c r="IE179" s="12"/>
      <c r="IF179" s="12"/>
      <c r="IG179" s="12"/>
      <c r="IH179" s="12"/>
      <c r="II179" s="12"/>
      <c r="IJ179" s="12"/>
      <c r="IK179" s="12"/>
      <c r="IL179" s="12"/>
      <c r="IM179" s="12"/>
      <c r="IN179" s="12"/>
      <c r="IO179" s="12"/>
      <c r="IP179" s="12"/>
      <c r="IQ179" s="12"/>
      <c r="IR179" s="12"/>
      <c r="IS179" s="12"/>
      <c r="IT179" s="12"/>
      <c r="IU179" s="12"/>
      <c r="IV179" s="12"/>
    </row>
    <row r="180" spans="2:256" s="14" customFormat="1" x14ac:dyDescent="0.25">
      <c r="B180" s="12"/>
      <c r="C180" s="19"/>
      <c r="D180" s="20"/>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c r="HU180" s="12"/>
      <c r="HV180" s="12"/>
      <c r="HW180" s="12"/>
      <c r="HX180" s="12"/>
      <c r="HY180" s="12"/>
      <c r="HZ180" s="12"/>
      <c r="IA180" s="12"/>
      <c r="IB180" s="12"/>
      <c r="IC180" s="12"/>
      <c r="ID180" s="12"/>
      <c r="IE180" s="12"/>
      <c r="IF180" s="12"/>
      <c r="IG180" s="12"/>
      <c r="IH180" s="12"/>
      <c r="II180" s="12"/>
      <c r="IJ180" s="12"/>
      <c r="IK180" s="12"/>
      <c r="IL180" s="12"/>
      <c r="IM180" s="12"/>
      <c r="IN180" s="12"/>
      <c r="IO180" s="12"/>
      <c r="IP180" s="12"/>
      <c r="IQ180" s="12"/>
      <c r="IR180" s="12"/>
      <c r="IS180" s="12"/>
      <c r="IT180" s="12"/>
      <c r="IU180" s="12"/>
      <c r="IV180" s="12"/>
    </row>
    <row r="181" spans="2:256" s="14" customFormat="1" x14ac:dyDescent="0.25">
      <c r="B181" s="12"/>
      <c r="C181" s="19"/>
      <c r="D181" s="20"/>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c r="HU181" s="12"/>
      <c r="HV181" s="12"/>
      <c r="HW181" s="12"/>
      <c r="HX181" s="12"/>
      <c r="HY181" s="12"/>
      <c r="HZ181" s="12"/>
      <c r="IA181" s="12"/>
      <c r="IB181" s="12"/>
      <c r="IC181" s="12"/>
      <c r="ID181" s="12"/>
      <c r="IE181" s="12"/>
      <c r="IF181" s="12"/>
      <c r="IG181" s="12"/>
      <c r="IH181" s="12"/>
      <c r="II181" s="12"/>
      <c r="IJ181" s="12"/>
      <c r="IK181" s="12"/>
      <c r="IL181" s="12"/>
      <c r="IM181" s="12"/>
      <c r="IN181" s="12"/>
      <c r="IO181" s="12"/>
      <c r="IP181" s="12"/>
      <c r="IQ181" s="12"/>
      <c r="IR181" s="12"/>
      <c r="IS181" s="12"/>
      <c r="IT181" s="12"/>
      <c r="IU181" s="12"/>
      <c r="IV181" s="12"/>
    </row>
    <row r="182" spans="2:256" s="14" customFormat="1" x14ac:dyDescent="0.25">
      <c r="B182" s="12"/>
      <c r="C182" s="19"/>
      <c r="D182" s="20"/>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c r="FS182" s="12"/>
      <c r="FT182" s="12"/>
      <c r="FU182" s="12"/>
      <c r="FV182" s="12"/>
      <c r="FW182" s="12"/>
      <c r="FX182" s="12"/>
      <c r="FY182" s="12"/>
      <c r="FZ182" s="12"/>
      <c r="GA182" s="12"/>
      <c r="GB182" s="12"/>
      <c r="GC182" s="12"/>
      <c r="GD182" s="12"/>
      <c r="GE182" s="12"/>
      <c r="GF182" s="12"/>
      <c r="GG182" s="12"/>
      <c r="GH182" s="12"/>
      <c r="GI182" s="12"/>
      <c r="GJ182" s="12"/>
      <c r="GK182" s="12"/>
      <c r="GL182" s="12"/>
      <c r="GM182" s="12"/>
      <c r="GN182" s="12"/>
      <c r="GO182" s="12"/>
      <c r="GP182" s="12"/>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HN182" s="12"/>
      <c r="HO182" s="12"/>
      <c r="HP182" s="12"/>
      <c r="HQ182" s="12"/>
      <c r="HR182" s="12"/>
      <c r="HS182" s="12"/>
      <c r="HT182" s="12"/>
      <c r="HU182" s="12"/>
      <c r="HV182" s="12"/>
      <c r="HW182" s="12"/>
      <c r="HX182" s="12"/>
      <c r="HY182" s="12"/>
      <c r="HZ182" s="12"/>
      <c r="IA182" s="12"/>
      <c r="IB182" s="12"/>
      <c r="IC182" s="12"/>
      <c r="ID182" s="12"/>
      <c r="IE182" s="12"/>
      <c r="IF182" s="12"/>
      <c r="IG182" s="12"/>
      <c r="IH182" s="12"/>
      <c r="II182" s="12"/>
      <c r="IJ182" s="12"/>
      <c r="IK182" s="12"/>
      <c r="IL182" s="12"/>
      <c r="IM182" s="12"/>
      <c r="IN182" s="12"/>
      <c r="IO182" s="12"/>
      <c r="IP182" s="12"/>
      <c r="IQ182" s="12"/>
      <c r="IR182" s="12"/>
      <c r="IS182" s="12"/>
      <c r="IT182" s="12"/>
      <c r="IU182" s="12"/>
      <c r="IV182" s="12"/>
    </row>
    <row r="183" spans="2:256" s="14" customFormat="1" x14ac:dyDescent="0.25">
      <c r="B183" s="12"/>
      <c r="C183" s="19"/>
      <c r="D183" s="20"/>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row>
    <row r="184" spans="2:256" s="14" customFormat="1" x14ac:dyDescent="0.25">
      <c r="B184" s="12"/>
      <c r="C184" s="19"/>
      <c r="D184" s="20"/>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row>
    <row r="185" spans="2:256" s="14" customFormat="1" x14ac:dyDescent="0.25">
      <c r="B185" s="12"/>
      <c r="C185" s="19"/>
      <c r="D185" s="20"/>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12"/>
      <c r="IV185" s="12"/>
    </row>
    <row r="186" spans="2:256" s="14" customFormat="1" x14ac:dyDescent="0.25">
      <c r="B186" s="12"/>
      <c r="C186" s="19"/>
      <c r="D186" s="20"/>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row>
    <row r="187" spans="2:256" s="14" customFormat="1" x14ac:dyDescent="0.25">
      <c r="B187" s="12"/>
      <c r="C187" s="19"/>
      <c r="D187" s="20"/>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12"/>
      <c r="IV187" s="12"/>
    </row>
    <row r="188" spans="2:256" s="14" customFormat="1" x14ac:dyDescent="0.25">
      <c r="B188" s="12"/>
      <c r="C188" s="19"/>
      <c r="D188" s="20"/>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c r="IS188" s="12"/>
      <c r="IT188" s="12"/>
      <c r="IU188" s="12"/>
      <c r="IV188" s="12"/>
    </row>
    <row r="189" spans="2:256" s="14" customFormat="1" x14ac:dyDescent="0.25">
      <c r="B189" s="12"/>
      <c r="C189" s="19"/>
      <c r="D189" s="20"/>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c r="IS189" s="12"/>
      <c r="IT189" s="12"/>
      <c r="IU189" s="12"/>
      <c r="IV189" s="12"/>
    </row>
    <row r="190" spans="2:256" s="14" customFormat="1" x14ac:dyDescent="0.25">
      <c r="B190" s="12"/>
      <c r="C190" s="19"/>
      <c r="D190" s="20"/>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HN190" s="12"/>
      <c r="HO190" s="12"/>
      <c r="HP190" s="12"/>
      <c r="HQ190" s="12"/>
      <c r="HR190" s="12"/>
      <c r="HS190" s="12"/>
      <c r="HT190" s="12"/>
      <c r="HU190" s="12"/>
      <c r="HV190" s="12"/>
      <c r="HW190" s="12"/>
      <c r="HX190" s="12"/>
      <c r="HY190" s="12"/>
      <c r="HZ190" s="12"/>
      <c r="IA190" s="12"/>
      <c r="IB190" s="12"/>
      <c r="IC190" s="12"/>
      <c r="ID190" s="12"/>
      <c r="IE190" s="12"/>
      <c r="IF190" s="12"/>
      <c r="IG190" s="12"/>
      <c r="IH190" s="12"/>
      <c r="II190" s="12"/>
      <c r="IJ190" s="12"/>
      <c r="IK190" s="12"/>
      <c r="IL190" s="12"/>
      <c r="IM190" s="12"/>
      <c r="IN190" s="12"/>
      <c r="IO190" s="12"/>
      <c r="IP190" s="12"/>
      <c r="IQ190" s="12"/>
      <c r="IR190" s="12"/>
      <c r="IS190" s="12"/>
      <c r="IT190" s="12"/>
      <c r="IU190" s="12"/>
      <c r="IV190" s="12"/>
    </row>
    <row r="191" spans="2:256" s="14" customFormat="1" x14ac:dyDescent="0.25">
      <c r="B191" s="12"/>
      <c r="C191" s="19"/>
      <c r="D191" s="20"/>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12"/>
      <c r="IV191" s="12"/>
    </row>
    <row r="192" spans="2:256" s="14" customFormat="1" x14ac:dyDescent="0.25">
      <c r="B192" s="12"/>
      <c r="C192" s="19"/>
      <c r="D192" s="20"/>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row>
    <row r="193" spans="2:256" s="14" customFormat="1" x14ac:dyDescent="0.25">
      <c r="B193" s="12"/>
      <c r="C193" s="19"/>
      <c r="D193" s="20"/>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c r="IC193" s="12"/>
      <c r="ID193" s="12"/>
      <c r="IE193" s="12"/>
      <c r="IF193" s="12"/>
      <c r="IG193" s="12"/>
      <c r="IH193" s="12"/>
      <c r="II193" s="12"/>
      <c r="IJ193" s="12"/>
      <c r="IK193" s="12"/>
      <c r="IL193" s="12"/>
      <c r="IM193" s="12"/>
      <c r="IN193" s="12"/>
      <c r="IO193" s="12"/>
      <c r="IP193" s="12"/>
      <c r="IQ193" s="12"/>
      <c r="IR193" s="12"/>
      <c r="IS193" s="12"/>
      <c r="IT193" s="12"/>
      <c r="IU193" s="12"/>
      <c r="IV193" s="12"/>
    </row>
    <row r="194" spans="2:256" s="14" customFormat="1" x14ac:dyDescent="0.25">
      <c r="B194" s="12"/>
      <c r="C194" s="19"/>
      <c r="D194" s="20"/>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c r="IS194" s="12"/>
      <c r="IT194" s="12"/>
      <c r="IU194" s="12"/>
      <c r="IV194" s="12"/>
    </row>
    <row r="195" spans="2:256" s="14" customFormat="1" x14ac:dyDescent="0.25">
      <c r="B195" s="12"/>
      <c r="C195" s="19"/>
      <c r="D195" s="20"/>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c r="IS195" s="12"/>
      <c r="IT195" s="12"/>
      <c r="IU195" s="12"/>
      <c r="IV195" s="12"/>
    </row>
    <row r="196" spans="2:256" s="14" customFormat="1" x14ac:dyDescent="0.25">
      <c r="B196" s="12"/>
      <c r="C196" s="19"/>
      <c r="D196" s="20"/>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12"/>
      <c r="IV196" s="12"/>
    </row>
    <row r="197" spans="2:256" s="14" customFormat="1" x14ac:dyDescent="0.25">
      <c r="B197" s="12"/>
      <c r="C197" s="19"/>
      <c r="D197" s="20"/>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c r="IS197" s="12"/>
      <c r="IT197" s="12"/>
      <c r="IU197" s="12"/>
      <c r="IV197" s="12"/>
    </row>
    <row r="198" spans="2:256" s="14" customFormat="1" x14ac:dyDescent="0.25">
      <c r="B198" s="12"/>
      <c r="C198" s="19"/>
      <c r="D198" s="20"/>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12"/>
      <c r="IV198" s="12"/>
    </row>
    <row r="199" spans="2:256" s="14" customFormat="1" x14ac:dyDescent="0.25">
      <c r="B199" s="12"/>
      <c r="C199" s="19"/>
      <c r="D199" s="20"/>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c r="IS199" s="12"/>
      <c r="IT199" s="12"/>
      <c r="IU199" s="12"/>
      <c r="IV199" s="12"/>
    </row>
    <row r="200" spans="2:256" s="14" customFormat="1" x14ac:dyDescent="0.25">
      <c r="B200" s="12"/>
      <c r="C200" s="19"/>
      <c r="D200" s="20"/>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2"/>
      <c r="GT200" s="12"/>
      <c r="GU200" s="12"/>
      <c r="GV200" s="12"/>
      <c r="GW200" s="12"/>
      <c r="GX200" s="12"/>
      <c r="GY200" s="12"/>
      <c r="GZ200" s="12"/>
      <c r="HA200" s="12"/>
      <c r="HB200" s="12"/>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c r="IS200" s="12"/>
      <c r="IT200" s="12"/>
      <c r="IU200" s="12"/>
      <c r="IV200" s="12"/>
    </row>
    <row r="201" spans="2:256" s="14" customFormat="1" x14ac:dyDescent="0.25">
      <c r="B201" s="12"/>
      <c r="C201" s="19"/>
      <c r="D201" s="20"/>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c r="HU201" s="12"/>
      <c r="HV201" s="12"/>
      <c r="HW201" s="12"/>
      <c r="HX201" s="12"/>
      <c r="HY201" s="12"/>
      <c r="HZ201" s="12"/>
      <c r="IA201" s="12"/>
      <c r="IB201" s="12"/>
      <c r="IC201" s="12"/>
      <c r="ID201" s="12"/>
      <c r="IE201" s="12"/>
      <c r="IF201" s="12"/>
      <c r="IG201" s="12"/>
      <c r="IH201" s="12"/>
      <c r="II201" s="12"/>
      <c r="IJ201" s="12"/>
      <c r="IK201" s="12"/>
      <c r="IL201" s="12"/>
      <c r="IM201" s="12"/>
      <c r="IN201" s="12"/>
      <c r="IO201" s="12"/>
      <c r="IP201" s="12"/>
      <c r="IQ201" s="12"/>
      <c r="IR201" s="12"/>
      <c r="IS201" s="12"/>
      <c r="IT201" s="12"/>
      <c r="IU201" s="12"/>
      <c r="IV201" s="12"/>
    </row>
    <row r="202" spans="2:256" s="14" customFormat="1" x14ac:dyDescent="0.25">
      <c r="B202" s="12"/>
      <c r="C202" s="19"/>
      <c r="D202" s="20"/>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c r="GH202" s="12"/>
      <c r="GI202" s="12"/>
      <c r="GJ202" s="12"/>
      <c r="GK202" s="12"/>
      <c r="GL202" s="12"/>
      <c r="GM202" s="12"/>
      <c r="GN202" s="12"/>
      <c r="GO202" s="12"/>
      <c r="GP202" s="12"/>
      <c r="GQ202" s="12"/>
      <c r="GR202" s="12"/>
      <c r="GS202" s="12"/>
      <c r="GT202" s="12"/>
      <c r="GU202" s="12"/>
      <c r="GV202" s="12"/>
      <c r="GW202" s="12"/>
      <c r="GX202" s="12"/>
      <c r="GY202" s="12"/>
      <c r="GZ202" s="12"/>
      <c r="HA202" s="12"/>
      <c r="HB202" s="12"/>
      <c r="HC202" s="12"/>
      <c r="HD202" s="12"/>
      <c r="HE202" s="12"/>
      <c r="HF202" s="12"/>
      <c r="HG202" s="12"/>
      <c r="HH202" s="12"/>
      <c r="HI202" s="12"/>
      <c r="HJ202" s="12"/>
      <c r="HK202" s="12"/>
      <c r="HL202" s="12"/>
      <c r="HM202" s="12"/>
      <c r="HN202" s="12"/>
      <c r="HO202" s="12"/>
      <c r="HP202" s="12"/>
      <c r="HQ202" s="12"/>
      <c r="HR202" s="12"/>
      <c r="HS202" s="12"/>
      <c r="HT202" s="12"/>
      <c r="HU202" s="12"/>
      <c r="HV202" s="12"/>
      <c r="HW202" s="12"/>
      <c r="HX202" s="12"/>
      <c r="HY202" s="12"/>
      <c r="HZ202" s="12"/>
      <c r="IA202" s="12"/>
      <c r="IB202" s="12"/>
      <c r="IC202" s="12"/>
      <c r="ID202" s="12"/>
      <c r="IE202" s="12"/>
      <c r="IF202" s="12"/>
      <c r="IG202" s="12"/>
      <c r="IH202" s="12"/>
      <c r="II202" s="12"/>
      <c r="IJ202" s="12"/>
      <c r="IK202" s="12"/>
      <c r="IL202" s="12"/>
      <c r="IM202" s="12"/>
      <c r="IN202" s="12"/>
      <c r="IO202" s="12"/>
      <c r="IP202" s="12"/>
      <c r="IQ202" s="12"/>
      <c r="IR202" s="12"/>
      <c r="IS202" s="12"/>
      <c r="IT202" s="12"/>
      <c r="IU202" s="12"/>
      <c r="IV202" s="12"/>
    </row>
    <row r="203" spans="2:256" s="14" customFormat="1" x14ac:dyDescent="0.25">
      <c r="B203" s="12"/>
      <c r="C203" s="19"/>
      <c r="D203" s="20"/>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12"/>
      <c r="IV203" s="12"/>
    </row>
    <row r="204" spans="2:256" s="14" customFormat="1" x14ac:dyDescent="0.25">
      <c r="B204" s="12"/>
      <c r="C204" s="19"/>
      <c r="D204" s="20"/>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12"/>
      <c r="IV204" s="12"/>
    </row>
    <row r="205" spans="2:256" s="14" customFormat="1" x14ac:dyDescent="0.25">
      <c r="B205" s="12"/>
      <c r="C205" s="19"/>
      <c r="D205" s="20"/>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row>
    <row r="206" spans="2:256" s="14" customFormat="1" x14ac:dyDescent="0.25">
      <c r="B206" s="12"/>
      <c r="C206" s="19"/>
      <c r="D206" s="20"/>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12"/>
      <c r="IV206" s="12"/>
    </row>
    <row r="207" spans="2:256" s="14" customFormat="1" x14ac:dyDescent="0.25">
      <c r="B207" s="12"/>
      <c r="C207" s="19"/>
      <c r="D207" s="20"/>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row>
    <row r="208" spans="2:256" s="14" customFormat="1" x14ac:dyDescent="0.25">
      <c r="B208" s="12"/>
      <c r="C208" s="19"/>
      <c r="D208" s="20"/>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row>
    <row r="209" spans="2:256" s="14" customFormat="1" x14ac:dyDescent="0.25">
      <c r="B209" s="12"/>
      <c r="C209" s="19"/>
      <c r="D209" s="20"/>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row>
    <row r="210" spans="2:256" s="14" customFormat="1" x14ac:dyDescent="0.25">
      <c r="B210" s="12"/>
      <c r="C210" s="19"/>
      <c r="D210" s="20"/>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row>
    <row r="211" spans="2:256" s="14" customFormat="1" x14ac:dyDescent="0.25">
      <c r="B211" s="12"/>
      <c r="C211" s="19"/>
      <c r="D211" s="20"/>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zoomScaleNormal="100" zoomScalePageLayoutView="90" workbookViewId="0">
      <pane ySplit="5" topLeftCell="A225" activePane="bottomLeft" state="frozen"/>
      <selection activeCell="B1" sqref="B1"/>
      <selection pane="bottomLeft" activeCell="D110" sqref="D110"/>
    </sheetView>
  </sheetViews>
  <sheetFormatPr baseColWidth="10" defaultColWidth="0" defaultRowHeight="0" customHeight="1" zeroHeight="1" x14ac:dyDescent="0.25"/>
  <cols>
    <col min="1" max="1" width="8.42578125" style="34" customWidth="1"/>
    <col min="2" max="2" width="53.7109375" style="35" customWidth="1"/>
    <col min="3" max="4" width="17.7109375" style="36" customWidth="1"/>
    <col min="5" max="5" width="20.5703125" style="36" customWidth="1"/>
    <col min="6" max="6" width="19.140625" style="36" customWidth="1"/>
    <col min="7" max="7" width="18.7109375" style="36" customWidth="1"/>
    <col min="8" max="8" width="17.7109375" style="36" customWidth="1"/>
    <col min="9" max="9" width="18.7109375" style="36" customWidth="1"/>
    <col min="10" max="10" width="17.7109375" style="36" customWidth="1"/>
    <col min="11" max="11" width="20.140625" style="36" customWidth="1"/>
    <col min="12" max="13" width="17.7109375" style="36" customWidth="1"/>
    <col min="14" max="14" width="0.28515625" style="21" customWidth="1"/>
    <col min="15" max="15" width="11.42578125" style="21" hidden="1" customWidth="1"/>
    <col min="16" max="28" width="0" style="21" hidden="1" customWidth="1"/>
    <col min="29" max="16384" width="11.42578125" style="21" hidden="1"/>
  </cols>
  <sheetData>
    <row r="1" spans="1:15" customFormat="1" ht="33" customHeight="1" x14ac:dyDescent="0.25">
      <c r="A1" s="142" t="s">
        <v>517</v>
      </c>
      <c r="B1" s="143"/>
      <c r="C1" s="143"/>
      <c r="D1" s="143"/>
      <c r="E1" s="143"/>
      <c r="F1" s="143"/>
      <c r="G1" s="143"/>
      <c r="H1" s="143"/>
      <c r="I1" s="143"/>
      <c r="J1" s="143"/>
      <c r="K1" s="143"/>
      <c r="L1" s="143"/>
      <c r="M1" s="143"/>
      <c r="N1" s="144"/>
    </row>
    <row r="2" spans="1:15" customFormat="1" ht="16.5" customHeight="1" x14ac:dyDescent="0.35">
      <c r="A2" s="145" t="e">
        <f>#REF!</f>
        <v>#REF!</v>
      </c>
      <c r="B2" s="146"/>
      <c r="C2" s="146"/>
      <c r="D2" s="146"/>
      <c r="E2" s="146"/>
      <c r="F2" s="146"/>
      <c r="G2" s="146"/>
      <c r="H2" s="146"/>
      <c r="I2" s="146"/>
      <c r="J2" s="146"/>
      <c r="K2" s="146"/>
      <c r="L2" s="146"/>
      <c r="M2" s="146"/>
      <c r="N2" s="147"/>
    </row>
    <row r="3" spans="1:15" s="30" customFormat="1" ht="21" customHeight="1" x14ac:dyDescent="0.25">
      <c r="A3" s="151" t="s">
        <v>499</v>
      </c>
      <c r="B3" s="153" t="s">
        <v>1</v>
      </c>
      <c r="C3" s="140" t="s">
        <v>505</v>
      </c>
      <c r="D3" s="140" t="s">
        <v>7</v>
      </c>
      <c r="E3" s="155" t="s">
        <v>500</v>
      </c>
      <c r="F3" s="156"/>
      <c r="G3" s="156"/>
      <c r="H3" s="157"/>
      <c r="I3" s="155" t="s">
        <v>9</v>
      </c>
      <c r="J3" s="158"/>
      <c r="K3" s="148" t="s">
        <v>6</v>
      </c>
      <c r="L3" s="148" t="s">
        <v>504</v>
      </c>
      <c r="M3" s="150" t="s">
        <v>501</v>
      </c>
      <c r="N3" s="92"/>
    </row>
    <row r="4" spans="1:15" s="30" customFormat="1" ht="49.5" customHeight="1" x14ac:dyDescent="0.25">
      <c r="A4" s="152"/>
      <c r="B4" s="154"/>
      <c r="C4" s="141"/>
      <c r="D4" s="141"/>
      <c r="E4" s="93" t="s">
        <v>508</v>
      </c>
      <c r="F4" s="94" t="s">
        <v>509</v>
      </c>
      <c r="G4" s="94" t="s">
        <v>502</v>
      </c>
      <c r="H4" s="95" t="s">
        <v>86</v>
      </c>
      <c r="I4" s="96" t="s">
        <v>503</v>
      </c>
      <c r="J4" s="96" t="s">
        <v>86</v>
      </c>
      <c r="K4" s="159"/>
      <c r="L4" s="149"/>
      <c r="M4" s="150"/>
      <c r="N4" s="92"/>
    </row>
    <row r="5" spans="1:15" s="91" customFormat="1" ht="3.75" customHeight="1" x14ac:dyDescent="0.25">
      <c r="A5" s="86"/>
      <c r="B5" s="87"/>
      <c r="C5" s="88"/>
      <c r="D5" s="88"/>
      <c r="E5" s="87"/>
      <c r="F5" s="87"/>
      <c r="G5" s="87"/>
      <c r="H5" s="87"/>
      <c r="I5" s="89"/>
      <c r="J5" s="89"/>
      <c r="K5" s="89"/>
      <c r="L5" s="89"/>
      <c r="M5" s="89"/>
      <c r="N5" s="90"/>
    </row>
    <row r="6" spans="1:15" s="29" customFormat="1" ht="25.5" customHeight="1" x14ac:dyDescent="0.25">
      <c r="A6" s="99">
        <v>1000</v>
      </c>
      <c r="B6" s="100" t="s">
        <v>12</v>
      </c>
      <c r="C6" s="98">
        <f t="shared" ref="C6:N6" si="0">C7+C12+C17+C26+C31+C38+C40</f>
        <v>0</v>
      </c>
      <c r="D6" s="98">
        <f>D7+D12+D17+D26+D31+D38+D40</f>
        <v>215506</v>
      </c>
      <c r="E6" s="98">
        <f>E7+E12+E17+E26+E31+E38+E40</f>
        <v>0</v>
      </c>
      <c r="F6" s="98">
        <f t="shared" si="0"/>
        <v>7299648.1200000001</v>
      </c>
      <c r="G6" s="98">
        <f t="shared" si="0"/>
        <v>26058181.5</v>
      </c>
      <c r="H6" s="98">
        <f t="shared" si="0"/>
        <v>0</v>
      </c>
      <c r="I6" s="98">
        <f t="shared" si="0"/>
        <v>0</v>
      </c>
      <c r="J6" s="98">
        <f t="shared" si="0"/>
        <v>0</v>
      </c>
      <c r="K6" s="98">
        <f t="shared" si="0"/>
        <v>0</v>
      </c>
      <c r="L6" s="98">
        <f t="shared" si="0"/>
        <v>0</v>
      </c>
      <c r="M6" s="98">
        <f>SUM(C6:L6)</f>
        <v>33573335.619999997</v>
      </c>
      <c r="N6" s="97">
        <f t="shared" si="0"/>
        <v>0</v>
      </c>
    </row>
    <row r="7" spans="1:15" customFormat="1" ht="25.5" customHeight="1" x14ac:dyDescent="0.25">
      <c r="A7" s="44">
        <v>1100</v>
      </c>
      <c r="B7" s="45" t="s">
        <v>91</v>
      </c>
      <c r="C7" s="39">
        <f>SUM(C8:C11)</f>
        <v>0</v>
      </c>
      <c r="D7" s="39">
        <f>SUM(D8:D11)</f>
        <v>0</v>
      </c>
      <c r="E7" s="39">
        <f t="shared" ref="E7:L7" si="1">SUM(E8:E11)</f>
        <v>0</v>
      </c>
      <c r="F7" s="39">
        <f t="shared" si="1"/>
        <v>5058895.32</v>
      </c>
      <c r="G7" s="39">
        <f t="shared" si="1"/>
        <v>21189426</v>
      </c>
      <c r="H7" s="39">
        <f t="shared" si="1"/>
        <v>0</v>
      </c>
      <c r="I7" s="39">
        <f t="shared" si="1"/>
        <v>0</v>
      </c>
      <c r="J7" s="39">
        <f t="shared" si="1"/>
        <v>0</v>
      </c>
      <c r="K7" s="39">
        <f t="shared" si="1"/>
        <v>0</v>
      </c>
      <c r="L7" s="39">
        <f t="shared" si="1"/>
        <v>0</v>
      </c>
      <c r="M7" s="39">
        <f t="shared" ref="M7:M70" si="2">SUM(C7:L7)</f>
        <v>26248321.32</v>
      </c>
      <c r="N7" s="50"/>
      <c r="O7">
        <v>1</v>
      </c>
    </row>
    <row r="8" spans="1:15" customFormat="1" ht="25.5" customHeight="1" x14ac:dyDescent="0.25">
      <c r="A8" s="51">
        <v>111</v>
      </c>
      <c r="B8" s="46" t="s">
        <v>92</v>
      </c>
      <c r="C8" s="42">
        <v>0</v>
      </c>
      <c r="D8" s="42">
        <v>0</v>
      </c>
      <c r="E8" s="42">
        <v>0</v>
      </c>
      <c r="F8" s="42">
        <v>0</v>
      </c>
      <c r="G8" s="42">
        <v>2569476</v>
      </c>
      <c r="H8" s="42">
        <v>0</v>
      </c>
      <c r="I8" s="42">
        <v>0</v>
      </c>
      <c r="J8" s="42">
        <v>0</v>
      </c>
      <c r="K8" s="42">
        <v>0</v>
      </c>
      <c r="L8" s="42">
        <v>0</v>
      </c>
      <c r="M8" s="40">
        <f t="shared" si="2"/>
        <v>2569476</v>
      </c>
      <c r="N8" s="52"/>
      <c r="O8">
        <v>2</v>
      </c>
    </row>
    <row r="9" spans="1:15" customFormat="1" ht="25.5" customHeight="1" x14ac:dyDescent="0.25">
      <c r="A9" s="51">
        <v>112</v>
      </c>
      <c r="B9" s="47" t="s">
        <v>93</v>
      </c>
      <c r="C9" s="42">
        <v>0</v>
      </c>
      <c r="D9" s="42">
        <v>0</v>
      </c>
      <c r="E9" s="42">
        <v>0</v>
      </c>
      <c r="F9" s="42">
        <v>0</v>
      </c>
      <c r="G9" s="42">
        <v>0</v>
      </c>
      <c r="H9" s="42">
        <v>0</v>
      </c>
      <c r="I9" s="42">
        <v>0</v>
      </c>
      <c r="J9" s="42">
        <v>0</v>
      </c>
      <c r="K9" s="42">
        <v>0</v>
      </c>
      <c r="L9" s="42">
        <v>0</v>
      </c>
      <c r="M9" s="40">
        <f t="shared" si="2"/>
        <v>0</v>
      </c>
      <c r="N9" s="52"/>
      <c r="O9">
        <v>3</v>
      </c>
    </row>
    <row r="10" spans="1:15" customFormat="1" ht="25.5" customHeight="1" x14ac:dyDescent="0.25">
      <c r="A10" s="51">
        <v>113</v>
      </c>
      <c r="B10" s="47" t="s">
        <v>94</v>
      </c>
      <c r="C10" s="42">
        <v>0</v>
      </c>
      <c r="D10" s="42"/>
      <c r="E10" s="42">
        <v>0</v>
      </c>
      <c r="F10" s="42">
        <v>5058895.32</v>
      </c>
      <c r="G10" s="42">
        <v>18619950</v>
      </c>
      <c r="H10" s="42">
        <v>0</v>
      </c>
      <c r="I10" s="42">
        <v>0</v>
      </c>
      <c r="J10" s="42">
        <v>0</v>
      </c>
      <c r="K10" s="42">
        <v>0</v>
      </c>
      <c r="L10" s="42">
        <v>0</v>
      </c>
      <c r="M10" s="40">
        <f t="shared" si="2"/>
        <v>23678845.32</v>
      </c>
      <c r="N10" s="50"/>
    </row>
    <row r="11" spans="1:15" customFormat="1" ht="25.5" customHeight="1" x14ac:dyDescent="0.25">
      <c r="A11" s="51">
        <v>114</v>
      </c>
      <c r="B11" s="47" t="s">
        <v>95</v>
      </c>
      <c r="C11" s="42">
        <v>0</v>
      </c>
      <c r="D11" s="42">
        <v>0</v>
      </c>
      <c r="E11" s="42">
        <v>0</v>
      </c>
      <c r="F11" s="42">
        <v>0</v>
      </c>
      <c r="G11" s="42">
        <v>0</v>
      </c>
      <c r="H11" s="42">
        <v>0</v>
      </c>
      <c r="I11" s="42">
        <v>0</v>
      </c>
      <c r="J11" s="42">
        <v>0</v>
      </c>
      <c r="K11" s="42">
        <v>0</v>
      </c>
      <c r="L11" s="42">
        <v>0</v>
      </c>
      <c r="M11" s="40">
        <f t="shared" si="2"/>
        <v>0</v>
      </c>
      <c r="N11" s="50"/>
      <c r="O11">
        <v>101</v>
      </c>
    </row>
    <row r="12" spans="1:15" customFormat="1" ht="25.5" customHeight="1" x14ac:dyDescent="0.25">
      <c r="A12" s="44">
        <v>1200</v>
      </c>
      <c r="B12" s="45" t="s">
        <v>96</v>
      </c>
      <c r="C12" s="39">
        <f t="shared" ref="C12:L12" si="3">SUM(C13:C16)</f>
        <v>0</v>
      </c>
      <c r="D12" s="39">
        <f>SUM(D13:D16)</f>
        <v>0</v>
      </c>
      <c r="E12" s="39">
        <f t="shared" si="3"/>
        <v>0</v>
      </c>
      <c r="F12" s="39">
        <f t="shared" si="3"/>
        <v>1309649</v>
      </c>
      <c r="G12" s="39">
        <f t="shared" si="3"/>
        <v>1849498</v>
      </c>
      <c r="H12" s="39">
        <f t="shared" si="3"/>
        <v>0</v>
      </c>
      <c r="I12" s="39">
        <f t="shared" si="3"/>
        <v>0</v>
      </c>
      <c r="J12" s="39">
        <f t="shared" si="3"/>
        <v>0</v>
      </c>
      <c r="K12" s="39">
        <f t="shared" si="3"/>
        <v>0</v>
      </c>
      <c r="L12" s="39">
        <f t="shared" si="3"/>
        <v>0</v>
      </c>
      <c r="M12" s="39">
        <f t="shared" si="2"/>
        <v>3159147</v>
      </c>
      <c r="N12" s="53"/>
      <c r="O12">
        <v>102</v>
      </c>
    </row>
    <row r="13" spans="1:15" customFormat="1" ht="25.5" customHeight="1" x14ac:dyDescent="0.25">
      <c r="A13" s="51">
        <v>121</v>
      </c>
      <c r="B13" s="47" t="s">
        <v>97</v>
      </c>
      <c r="C13" s="42">
        <v>0</v>
      </c>
      <c r="D13" s="42">
        <v>0</v>
      </c>
      <c r="E13" s="42">
        <v>0</v>
      </c>
      <c r="F13" s="42">
        <v>0</v>
      </c>
      <c r="G13" s="42">
        <v>0</v>
      </c>
      <c r="H13" s="42">
        <v>0</v>
      </c>
      <c r="I13" s="42">
        <v>0</v>
      </c>
      <c r="J13" s="42">
        <v>0</v>
      </c>
      <c r="K13" s="42">
        <v>0</v>
      </c>
      <c r="L13" s="42">
        <v>0</v>
      </c>
      <c r="M13" s="40">
        <f t="shared" si="2"/>
        <v>0</v>
      </c>
      <c r="N13" s="50"/>
      <c r="O13">
        <v>103</v>
      </c>
    </row>
    <row r="14" spans="1:15" customFormat="1" ht="25.5" customHeight="1" x14ac:dyDescent="0.25">
      <c r="A14" s="51">
        <v>122</v>
      </c>
      <c r="B14" s="47" t="s">
        <v>98</v>
      </c>
      <c r="C14" s="42">
        <v>0</v>
      </c>
      <c r="D14" s="42"/>
      <c r="E14" s="42">
        <v>0</v>
      </c>
      <c r="F14" s="42">
        <v>1309649</v>
      </c>
      <c r="G14" s="42">
        <v>1849498</v>
      </c>
      <c r="H14" s="42">
        <v>0</v>
      </c>
      <c r="I14" s="42">
        <v>0</v>
      </c>
      <c r="J14" s="42">
        <v>0</v>
      </c>
      <c r="K14" s="42">
        <v>0</v>
      </c>
      <c r="L14" s="42">
        <v>0</v>
      </c>
      <c r="M14" s="40">
        <f t="shared" si="2"/>
        <v>3159147</v>
      </c>
      <c r="N14" s="50"/>
      <c r="O14">
        <v>104</v>
      </c>
    </row>
    <row r="15" spans="1:15" customFormat="1" ht="25.5" customHeight="1" x14ac:dyDescent="0.25">
      <c r="A15" s="51">
        <v>123</v>
      </c>
      <c r="B15" s="47" t="s">
        <v>99</v>
      </c>
      <c r="C15" s="42">
        <v>0</v>
      </c>
      <c r="D15" s="42">
        <v>0</v>
      </c>
      <c r="E15" s="42">
        <v>0</v>
      </c>
      <c r="F15" s="42">
        <v>0</v>
      </c>
      <c r="G15" s="42">
        <v>0</v>
      </c>
      <c r="H15" s="42">
        <v>0</v>
      </c>
      <c r="I15" s="42">
        <v>0</v>
      </c>
      <c r="J15" s="42">
        <v>0</v>
      </c>
      <c r="K15" s="42">
        <v>0</v>
      </c>
      <c r="L15" s="42">
        <v>0</v>
      </c>
      <c r="M15" s="40">
        <f t="shared" si="2"/>
        <v>0</v>
      </c>
      <c r="N15" s="50"/>
      <c r="O15">
        <v>105</v>
      </c>
    </row>
    <row r="16" spans="1:15" customFormat="1" ht="39" customHeight="1" x14ac:dyDescent="0.25">
      <c r="A16" s="51">
        <v>124</v>
      </c>
      <c r="B16" s="47" t="s">
        <v>100</v>
      </c>
      <c r="C16" s="42">
        <v>0</v>
      </c>
      <c r="D16" s="42">
        <v>0</v>
      </c>
      <c r="E16" s="42">
        <v>0</v>
      </c>
      <c r="F16" s="42">
        <v>0</v>
      </c>
      <c r="G16" s="42">
        <v>0</v>
      </c>
      <c r="H16" s="42">
        <v>0</v>
      </c>
      <c r="I16" s="42">
        <v>0</v>
      </c>
      <c r="J16" s="42">
        <v>0</v>
      </c>
      <c r="K16" s="42">
        <v>0</v>
      </c>
      <c r="L16" s="42">
        <v>0</v>
      </c>
      <c r="M16" s="40">
        <f t="shared" si="2"/>
        <v>0</v>
      </c>
      <c r="N16" s="50"/>
      <c r="O16">
        <v>106</v>
      </c>
    </row>
    <row r="17" spans="1:15" customFormat="1" ht="25.5" customHeight="1" x14ac:dyDescent="0.25">
      <c r="A17" s="44">
        <v>1300</v>
      </c>
      <c r="B17" s="45" t="s">
        <v>101</v>
      </c>
      <c r="C17" s="39">
        <f>SUM(C18:C25)</f>
        <v>0</v>
      </c>
      <c r="D17" s="39">
        <f>SUM(D18:D25)</f>
        <v>200000</v>
      </c>
      <c r="E17" s="39">
        <f t="shared" ref="E17:N17" si="4">SUM(E18:E25)</f>
        <v>0</v>
      </c>
      <c r="F17" s="39">
        <f t="shared" si="4"/>
        <v>931103.8</v>
      </c>
      <c r="G17" s="39">
        <f t="shared" si="4"/>
        <v>3019257.5</v>
      </c>
      <c r="H17" s="39">
        <f t="shared" si="4"/>
        <v>0</v>
      </c>
      <c r="I17" s="39">
        <f t="shared" si="4"/>
        <v>0</v>
      </c>
      <c r="J17" s="39">
        <f t="shared" si="4"/>
        <v>0</v>
      </c>
      <c r="K17" s="39">
        <f t="shared" si="4"/>
        <v>0</v>
      </c>
      <c r="L17" s="39">
        <f t="shared" si="4"/>
        <v>0</v>
      </c>
      <c r="M17" s="39">
        <f t="shared" si="2"/>
        <v>4150361.3</v>
      </c>
      <c r="N17" s="54">
        <f t="shared" si="4"/>
        <v>0</v>
      </c>
      <c r="O17">
        <v>199</v>
      </c>
    </row>
    <row r="18" spans="1:15" customFormat="1" ht="25.5" customHeight="1" x14ac:dyDescent="0.25">
      <c r="A18" s="51">
        <v>131</v>
      </c>
      <c r="B18" s="47" t="s">
        <v>102</v>
      </c>
      <c r="C18" s="42">
        <v>0</v>
      </c>
      <c r="D18" s="42">
        <v>0</v>
      </c>
      <c r="E18" s="42">
        <v>0</v>
      </c>
      <c r="F18" s="42">
        <v>0</v>
      </c>
      <c r="G18" s="42">
        <v>0</v>
      </c>
      <c r="H18" s="42">
        <v>0</v>
      </c>
      <c r="I18" s="42">
        <v>0</v>
      </c>
      <c r="J18" s="42">
        <v>0</v>
      </c>
      <c r="K18" s="42">
        <v>0</v>
      </c>
      <c r="L18" s="42">
        <v>0</v>
      </c>
      <c r="M18" s="40">
        <f t="shared" si="2"/>
        <v>0</v>
      </c>
      <c r="N18" s="50"/>
    </row>
    <row r="19" spans="1:15" customFormat="1" ht="25.5" customHeight="1" x14ac:dyDescent="0.25">
      <c r="A19" s="51">
        <v>132</v>
      </c>
      <c r="B19" s="47" t="s">
        <v>103</v>
      </c>
      <c r="C19" s="42">
        <v>0</v>
      </c>
      <c r="D19" s="42"/>
      <c r="E19" s="42">
        <v>0</v>
      </c>
      <c r="F19" s="42">
        <v>702623.8</v>
      </c>
      <c r="G19" s="42">
        <v>2942976</v>
      </c>
      <c r="H19" s="42">
        <v>0</v>
      </c>
      <c r="I19" s="42">
        <v>0</v>
      </c>
      <c r="J19" s="42">
        <v>0</v>
      </c>
      <c r="K19" s="42">
        <v>0</v>
      </c>
      <c r="L19" s="42">
        <v>0</v>
      </c>
      <c r="M19" s="40">
        <f t="shared" si="2"/>
        <v>3645599.8</v>
      </c>
      <c r="N19" s="50"/>
      <c r="O19" s="21" t="s">
        <v>104</v>
      </c>
    </row>
    <row r="20" spans="1:15" customFormat="1" ht="25.5" customHeight="1" x14ac:dyDescent="0.25">
      <c r="A20" s="51">
        <v>133</v>
      </c>
      <c r="B20" s="47" t="s">
        <v>105</v>
      </c>
      <c r="C20" s="42">
        <v>0</v>
      </c>
      <c r="D20" s="42">
        <v>0</v>
      </c>
      <c r="E20" s="42">
        <v>0</v>
      </c>
      <c r="F20" s="42">
        <v>165480</v>
      </c>
      <c r="G20" s="42">
        <v>76281.5</v>
      </c>
      <c r="H20" s="42">
        <v>0</v>
      </c>
      <c r="I20" s="42">
        <v>0</v>
      </c>
      <c r="J20" s="42">
        <v>0</v>
      </c>
      <c r="K20" s="42">
        <v>0</v>
      </c>
      <c r="L20" s="42">
        <v>0</v>
      </c>
      <c r="M20" s="40">
        <f t="shared" si="2"/>
        <v>241761.5</v>
      </c>
      <c r="N20" s="50"/>
      <c r="O20">
        <v>201</v>
      </c>
    </row>
    <row r="21" spans="1:15" customFormat="1" ht="25.5" customHeight="1" x14ac:dyDescent="0.25">
      <c r="A21" s="51">
        <v>134</v>
      </c>
      <c r="B21" s="47" t="s">
        <v>106</v>
      </c>
      <c r="C21" s="42">
        <v>0</v>
      </c>
      <c r="D21" s="42">
        <v>200000</v>
      </c>
      <c r="E21" s="42">
        <v>0</v>
      </c>
      <c r="F21" s="42">
        <v>63000</v>
      </c>
      <c r="G21" s="42">
        <v>0</v>
      </c>
      <c r="H21" s="42">
        <v>0</v>
      </c>
      <c r="I21" s="42">
        <v>0</v>
      </c>
      <c r="J21" s="42">
        <v>0</v>
      </c>
      <c r="K21" s="42">
        <v>0</v>
      </c>
      <c r="L21" s="42">
        <v>0</v>
      </c>
      <c r="M21" s="40">
        <f t="shared" si="2"/>
        <v>263000</v>
      </c>
      <c r="N21" s="50"/>
      <c r="O21">
        <v>203</v>
      </c>
    </row>
    <row r="22" spans="1:15" customFormat="1" ht="25.5" customHeight="1" x14ac:dyDescent="0.25">
      <c r="A22" s="51">
        <v>135</v>
      </c>
      <c r="B22" s="47" t="s">
        <v>107</v>
      </c>
      <c r="C22" s="42">
        <v>0</v>
      </c>
      <c r="D22" s="42">
        <v>0</v>
      </c>
      <c r="E22" s="42">
        <v>0</v>
      </c>
      <c r="F22" s="42">
        <v>0</v>
      </c>
      <c r="G22" s="42">
        <v>0</v>
      </c>
      <c r="H22" s="42">
        <v>0</v>
      </c>
      <c r="I22" s="42">
        <v>0</v>
      </c>
      <c r="J22" s="42">
        <v>0</v>
      </c>
      <c r="K22" s="42">
        <v>0</v>
      </c>
      <c r="L22" s="42">
        <v>0</v>
      </c>
      <c r="M22" s="40">
        <f t="shared" si="2"/>
        <v>0</v>
      </c>
      <c r="N22" s="50"/>
      <c r="O22">
        <v>205</v>
      </c>
    </row>
    <row r="23" spans="1:15" customFormat="1" ht="25.5" x14ac:dyDescent="0.25">
      <c r="A23" s="51">
        <v>136</v>
      </c>
      <c r="B23" s="47" t="s">
        <v>108</v>
      </c>
      <c r="C23" s="42">
        <v>0</v>
      </c>
      <c r="D23" s="42">
        <v>0</v>
      </c>
      <c r="E23" s="42">
        <v>0</v>
      </c>
      <c r="F23" s="42">
        <v>0</v>
      </c>
      <c r="G23" s="42">
        <v>0</v>
      </c>
      <c r="H23" s="42">
        <v>0</v>
      </c>
      <c r="I23" s="42">
        <v>0</v>
      </c>
      <c r="J23" s="42">
        <v>0</v>
      </c>
      <c r="K23" s="42">
        <v>0</v>
      </c>
      <c r="L23" s="42">
        <v>0</v>
      </c>
      <c r="M23" s="40">
        <f t="shared" si="2"/>
        <v>0</v>
      </c>
      <c r="N23" s="50"/>
      <c r="O23">
        <v>207</v>
      </c>
    </row>
    <row r="24" spans="1:15" customFormat="1" ht="25.5" customHeight="1" x14ac:dyDescent="0.25">
      <c r="A24" s="51">
        <v>137</v>
      </c>
      <c r="B24" s="47" t="s">
        <v>109</v>
      </c>
      <c r="C24" s="42">
        <v>0</v>
      </c>
      <c r="D24" s="42">
        <v>0</v>
      </c>
      <c r="E24" s="42">
        <v>0</v>
      </c>
      <c r="F24" s="42">
        <v>0</v>
      </c>
      <c r="G24" s="42">
        <v>0</v>
      </c>
      <c r="H24" s="42">
        <v>0</v>
      </c>
      <c r="I24" s="42">
        <v>0</v>
      </c>
      <c r="J24" s="42">
        <v>0</v>
      </c>
      <c r="K24" s="42">
        <v>0</v>
      </c>
      <c r="L24" s="42">
        <v>0</v>
      </c>
      <c r="M24" s="40">
        <f t="shared" si="2"/>
        <v>0</v>
      </c>
      <c r="N24" s="50"/>
      <c r="O24">
        <v>209</v>
      </c>
    </row>
    <row r="25" spans="1:15" customFormat="1" ht="25.5" x14ac:dyDescent="0.25">
      <c r="A25" s="51">
        <v>138</v>
      </c>
      <c r="B25" s="47" t="s">
        <v>110</v>
      </c>
      <c r="C25" s="42">
        <v>0</v>
      </c>
      <c r="D25" s="42">
        <v>0</v>
      </c>
      <c r="E25" s="42">
        <v>0</v>
      </c>
      <c r="F25" s="42">
        <v>0</v>
      </c>
      <c r="G25" s="42">
        <v>0</v>
      </c>
      <c r="H25" s="42">
        <v>0</v>
      </c>
      <c r="I25" s="42">
        <v>0</v>
      </c>
      <c r="J25" s="42">
        <v>0</v>
      </c>
      <c r="K25" s="42">
        <v>0</v>
      </c>
      <c r="L25" s="42">
        <v>0</v>
      </c>
      <c r="M25" s="40">
        <f t="shared" si="2"/>
        <v>0</v>
      </c>
      <c r="N25" s="50"/>
      <c r="O25">
        <v>211</v>
      </c>
    </row>
    <row r="26" spans="1:15" customFormat="1" ht="25.5" customHeight="1" x14ac:dyDescent="0.25">
      <c r="A26" s="44">
        <v>1400</v>
      </c>
      <c r="B26" s="45" t="s">
        <v>111</v>
      </c>
      <c r="C26" s="39">
        <f t="shared" ref="C26:N26" si="5">SUM(C27:C30)</f>
        <v>0</v>
      </c>
      <c r="D26" s="39">
        <f>SUM(D27:D30)</f>
        <v>0</v>
      </c>
      <c r="E26" s="39">
        <f t="shared" si="5"/>
        <v>0</v>
      </c>
      <c r="F26" s="39">
        <f t="shared" si="5"/>
        <v>0</v>
      </c>
      <c r="G26" s="39">
        <f t="shared" si="5"/>
        <v>0</v>
      </c>
      <c r="H26" s="39">
        <f t="shared" si="5"/>
        <v>0</v>
      </c>
      <c r="I26" s="39">
        <f t="shared" si="5"/>
        <v>0</v>
      </c>
      <c r="J26" s="39">
        <f t="shared" si="5"/>
        <v>0</v>
      </c>
      <c r="K26" s="39">
        <f t="shared" si="5"/>
        <v>0</v>
      </c>
      <c r="L26" s="39">
        <f t="shared" si="5"/>
        <v>0</v>
      </c>
      <c r="M26" s="39">
        <f t="shared" si="2"/>
        <v>0</v>
      </c>
      <c r="N26" s="54">
        <f t="shared" si="5"/>
        <v>0</v>
      </c>
      <c r="O26">
        <v>213</v>
      </c>
    </row>
    <row r="27" spans="1:15" customFormat="1" ht="25.5" customHeight="1" x14ac:dyDescent="0.25">
      <c r="A27" s="51">
        <v>141</v>
      </c>
      <c r="B27" s="47" t="s">
        <v>112</v>
      </c>
      <c r="C27" s="42">
        <v>0</v>
      </c>
      <c r="D27" s="42">
        <v>0</v>
      </c>
      <c r="E27" s="42">
        <v>0</v>
      </c>
      <c r="F27" s="42">
        <v>0</v>
      </c>
      <c r="G27" s="42">
        <v>0</v>
      </c>
      <c r="H27" s="42">
        <v>0</v>
      </c>
      <c r="I27" s="42">
        <v>0</v>
      </c>
      <c r="J27" s="42">
        <v>0</v>
      </c>
      <c r="K27" s="42">
        <v>0</v>
      </c>
      <c r="L27" s="42">
        <v>0</v>
      </c>
      <c r="M27" s="40">
        <f t="shared" si="2"/>
        <v>0</v>
      </c>
      <c r="N27" s="50"/>
      <c r="O27">
        <v>215</v>
      </c>
    </row>
    <row r="28" spans="1:15" customFormat="1" ht="25.5" customHeight="1" x14ac:dyDescent="0.25">
      <c r="A28" s="51">
        <v>142</v>
      </c>
      <c r="B28" s="47" t="s">
        <v>113</v>
      </c>
      <c r="C28" s="42">
        <v>0</v>
      </c>
      <c r="D28" s="42">
        <v>0</v>
      </c>
      <c r="E28" s="42">
        <v>0</v>
      </c>
      <c r="F28" s="42">
        <v>0</v>
      </c>
      <c r="G28" s="42">
        <v>0</v>
      </c>
      <c r="H28" s="42">
        <v>0</v>
      </c>
      <c r="I28" s="42">
        <v>0</v>
      </c>
      <c r="J28" s="42">
        <v>0</v>
      </c>
      <c r="K28" s="42">
        <v>0</v>
      </c>
      <c r="L28" s="42">
        <v>0</v>
      </c>
      <c r="M28" s="40">
        <f t="shared" si="2"/>
        <v>0</v>
      </c>
      <c r="N28" s="50"/>
      <c r="O28">
        <v>217</v>
      </c>
    </row>
    <row r="29" spans="1:15" customFormat="1" ht="25.5" customHeight="1" x14ac:dyDescent="0.25">
      <c r="A29" s="51">
        <v>143</v>
      </c>
      <c r="B29" s="47" t="s">
        <v>114</v>
      </c>
      <c r="C29" s="42">
        <v>0</v>
      </c>
      <c r="D29" s="42">
        <v>0</v>
      </c>
      <c r="E29" s="42">
        <v>0</v>
      </c>
      <c r="F29" s="42">
        <v>0</v>
      </c>
      <c r="G29" s="42">
        <v>0</v>
      </c>
      <c r="H29" s="42">
        <v>0</v>
      </c>
      <c r="I29" s="42">
        <v>0</v>
      </c>
      <c r="J29" s="42">
        <v>0</v>
      </c>
      <c r="K29" s="42">
        <v>0</v>
      </c>
      <c r="L29" s="42">
        <v>0</v>
      </c>
      <c r="M29" s="40">
        <f t="shared" si="2"/>
        <v>0</v>
      </c>
      <c r="N29" s="50"/>
      <c r="O29">
        <v>219</v>
      </c>
    </row>
    <row r="30" spans="1:15" customFormat="1" ht="25.5" customHeight="1" x14ac:dyDescent="0.25">
      <c r="A30" s="51">
        <v>144</v>
      </c>
      <c r="B30" s="47" t="s">
        <v>115</v>
      </c>
      <c r="C30" s="42">
        <v>0</v>
      </c>
      <c r="D30" s="42">
        <v>0</v>
      </c>
      <c r="E30" s="42">
        <v>0</v>
      </c>
      <c r="F30" s="42">
        <v>0</v>
      </c>
      <c r="G30" s="42">
        <v>0</v>
      </c>
      <c r="H30" s="42">
        <v>0</v>
      </c>
      <c r="I30" s="42">
        <v>0</v>
      </c>
      <c r="J30" s="42">
        <v>0</v>
      </c>
      <c r="K30" s="42">
        <v>0</v>
      </c>
      <c r="L30" s="42">
        <v>0</v>
      </c>
      <c r="M30" s="40">
        <f t="shared" si="2"/>
        <v>0</v>
      </c>
      <c r="N30" s="50"/>
      <c r="O30">
        <v>221</v>
      </c>
    </row>
    <row r="31" spans="1:15" customFormat="1" ht="25.5" customHeight="1" x14ac:dyDescent="0.25">
      <c r="A31" s="44">
        <v>1500</v>
      </c>
      <c r="B31" s="45" t="s">
        <v>116</v>
      </c>
      <c r="C31" s="39">
        <f t="shared" ref="C31:N31" si="6">SUM(C32:C37)</f>
        <v>0</v>
      </c>
      <c r="D31" s="39">
        <f>SUM(D32:D37)</f>
        <v>15506</v>
      </c>
      <c r="E31" s="39">
        <f t="shared" si="6"/>
        <v>0</v>
      </c>
      <c r="F31" s="39">
        <f t="shared" si="6"/>
        <v>0</v>
      </c>
      <c r="G31" s="39">
        <f t="shared" si="6"/>
        <v>0</v>
      </c>
      <c r="H31" s="39">
        <f t="shared" si="6"/>
        <v>0</v>
      </c>
      <c r="I31" s="39">
        <f t="shared" si="6"/>
        <v>0</v>
      </c>
      <c r="J31" s="39">
        <f t="shared" si="6"/>
        <v>0</v>
      </c>
      <c r="K31" s="39">
        <f t="shared" si="6"/>
        <v>0</v>
      </c>
      <c r="L31" s="39">
        <f t="shared" si="6"/>
        <v>0</v>
      </c>
      <c r="M31" s="39">
        <f t="shared" si="2"/>
        <v>15506</v>
      </c>
      <c r="N31" s="54">
        <f t="shared" si="6"/>
        <v>0</v>
      </c>
      <c r="O31">
        <v>223</v>
      </c>
    </row>
    <row r="32" spans="1:15" customFormat="1" ht="25.5" customHeight="1" x14ac:dyDescent="0.25">
      <c r="A32" s="51">
        <v>151</v>
      </c>
      <c r="B32" s="47" t="s">
        <v>117</v>
      </c>
      <c r="C32" s="42">
        <v>0</v>
      </c>
      <c r="D32" s="42">
        <v>0</v>
      </c>
      <c r="E32" s="42">
        <v>0</v>
      </c>
      <c r="F32" s="42">
        <v>0</v>
      </c>
      <c r="G32" s="42">
        <v>0</v>
      </c>
      <c r="H32" s="42">
        <v>0</v>
      </c>
      <c r="I32" s="42">
        <v>0</v>
      </c>
      <c r="J32" s="42">
        <v>0</v>
      </c>
      <c r="K32" s="42">
        <v>0</v>
      </c>
      <c r="L32" s="42">
        <v>0</v>
      </c>
      <c r="M32" s="40">
        <f t="shared" si="2"/>
        <v>0</v>
      </c>
      <c r="N32" s="50"/>
      <c r="O32">
        <v>225</v>
      </c>
    </row>
    <row r="33" spans="1:15" customFormat="1" ht="25.5" customHeight="1" x14ac:dyDescent="0.25">
      <c r="A33" s="51">
        <v>152</v>
      </c>
      <c r="B33" s="47" t="s">
        <v>83</v>
      </c>
      <c r="C33" s="42">
        <v>0</v>
      </c>
      <c r="D33" s="42">
        <v>0</v>
      </c>
      <c r="E33" s="42">
        <v>0</v>
      </c>
      <c r="F33" s="42">
        <v>0</v>
      </c>
      <c r="G33" s="42">
        <v>0</v>
      </c>
      <c r="H33" s="42">
        <v>0</v>
      </c>
      <c r="I33" s="42">
        <v>0</v>
      </c>
      <c r="J33" s="42">
        <v>0</v>
      </c>
      <c r="K33" s="42">
        <v>0</v>
      </c>
      <c r="L33" s="42">
        <v>0</v>
      </c>
      <c r="M33" s="40">
        <f t="shared" si="2"/>
        <v>0</v>
      </c>
      <c r="N33" s="50"/>
      <c r="O33">
        <v>227</v>
      </c>
    </row>
    <row r="34" spans="1:15" customFormat="1" ht="25.5" customHeight="1" x14ac:dyDescent="0.25">
      <c r="A34" s="51">
        <v>153</v>
      </c>
      <c r="B34" s="47" t="s">
        <v>118</v>
      </c>
      <c r="C34" s="42">
        <v>0</v>
      </c>
      <c r="D34" s="42">
        <v>0</v>
      </c>
      <c r="E34" s="42">
        <v>0</v>
      </c>
      <c r="F34" s="42">
        <v>0</v>
      </c>
      <c r="G34" s="42">
        <v>0</v>
      </c>
      <c r="H34" s="42">
        <v>0</v>
      </c>
      <c r="I34" s="42">
        <v>0</v>
      </c>
      <c r="J34" s="42">
        <v>0</v>
      </c>
      <c r="K34" s="42">
        <v>0</v>
      </c>
      <c r="L34" s="42">
        <v>0</v>
      </c>
      <c r="M34" s="40">
        <f t="shared" si="2"/>
        <v>0</v>
      </c>
      <c r="N34" s="50"/>
      <c r="O34">
        <v>229</v>
      </c>
    </row>
    <row r="35" spans="1:15" customFormat="1" ht="25.5" customHeight="1" x14ac:dyDescent="0.25">
      <c r="A35" s="51">
        <v>154</v>
      </c>
      <c r="B35" s="47" t="s">
        <v>119</v>
      </c>
      <c r="C35" s="42">
        <v>0</v>
      </c>
      <c r="D35" s="42">
        <v>0</v>
      </c>
      <c r="E35" s="42">
        <v>0</v>
      </c>
      <c r="F35" s="42">
        <v>0</v>
      </c>
      <c r="G35" s="42">
        <v>0</v>
      </c>
      <c r="H35" s="42">
        <v>0</v>
      </c>
      <c r="I35" s="42">
        <v>0</v>
      </c>
      <c r="J35" s="42">
        <v>0</v>
      </c>
      <c r="K35" s="42">
        <v>0</v>
      </c>
      <c r="L35" s="42">
        <v>0</v>
      </c>
      <c r="M35" s="40">
        <f t="shared" si="2"/>
        <v>0</v>
      </c>
      <c r="N35" s="50"/>
      <c r="O35" s="21" t="s">
        <v>120</v>
      </c>
    </row>
    <row r="36" spans="1:15" customFormat="1" ht="25.5" customHeight="1" x14ac:dyDescent="0.25">
      <c r="A36" s="51">
        <v>155</v>
      </c>
      <c r="B36" s="47" t="s">
        <v>121</v>
      </c>
      <c r="C36" s="42">
        <v>0</v>
      </c>
      <c r="D36" s="42">
        <v>0</v>
      </c>
      <c r="E36" s="42">
        <v>0</v>
      </c>
      <c r="F36" s="42">
        <v>0</v>
      </c>
      <c r="G36" s="42">
        <v>0</v>
      </c>
      <c r="H36" s="42">
        <v>0</v>
      </c>
      <c r="I36" s="42">
        <v>0</v>
      </c>
      <c r="J36" s="42">
        <v>0</v>
      </c>
      <c r="K36" s="42">
        <v>0</v>
      </c>
      <c r="L36" s="42">
        <v>0</v>
      </c>
      <c r="M36" s="40">
        <f t="shared" si="2"/>
        <v>0</v>
      </c>
      <c r="N36" s="50"/>
      <c r="O36">
        <v>202</v>
      </c>
    </row>
    <row r="37" spans="1:15" customFormat="1" ht="25.5" customHeight="1" x14ac:dyDescent="0.25">
      <c r="A37" s="51">
        <v>159</v>
      </c>
      <c r="B37" s="47" t="s">
        <v>122</v>
      </c>
      <c r="C37" s="42">
        <v>0</v>
      </c>
      <c r="D37" s="42">
        <v>15506</v>
      </c>
      <c r="E37" s="42">
        <v>0</v>
      </c>
      <c r="F37" s="42">
        <v>0</v>
      </c>
      <c r="G37" s="42">
        <v>0</v>
      </c>
      <c r="H37" s="42">
        <v>0</v>
      </c>
      <c r="I37" s="42">
        <v>0</v>
      </c>
      <c r="J37" s="42">
        <v>0</v>
      </c>
      <c r="K37" s="42">
        <v>0</v>
      </c>
      <c r="L37" s="42">
        <v>0</v>
      </c>
      <c r="M37" s="40">
        <f t="shared" si="2"/>
        <v>15506</v>
      </c>
      <c r="N37" s="50"/>
      <c r="O37">
        <v>204</v>
      </c>
    </row>
    <row r="38" spans="1:15" customFormat="1" ht="25.5" customHeight="1" x14ac:dyDescent="0.25">
      <c r="A38" s="44">
        <v>1600</v>
      </c>
      <c r="B38" s="38" t="s">
        <v>123</v>
      </c>
      <c r="C38" s="39">
        <f t="shared" ref="C38:N38" si="7">SUM(C39)</f>
        <v>0</v>
      </c>
      <c r="D38" s="39">
        <f t="shared" si="7"/>
        <v>0</v>
      </c>
      <c r="E38" s="39">
        <f t="shared" si="7"/>
        <v>0</v>
      </c>
      <c r="F38" s="39">
        <f t="shared" si="7"/>
        <v>0</v>
      </c>
      <c r="G38" s="39">
        <f t="shared" si="7"/>
        <v>0</v>
      </c>
      <c r="H38" s="39">
        <f t="shared" si="7"/>
        <v>0</v>
      </c>
      <c r="I38" s="39">
        <f t="shared" si="7"/>
        <v>0</v>
      </c>
      <c r="J38" s="39">
        <f t="shared" si="7"/>
        <v>0</v>
      </c>
      <c r="K38" s="39">
        <f t="shared" si="7"/>
        <v>0</v>
      </c>
      <c r="L38" s="39">
        <f t="shared" si="7"/>
        <v>0</v>
      </c>
      <c r="M38" s="39">
        <f t="shared" si="2"/>
        <v>0</v>
      </c>
      <c r="N38" s="54">
        <f t="shared" si="7"/>
        <v>0</v>
      </c>
      <c r="O38">
        <v>206</v>
      </c>
    </row>
    <row r="39" spans="1:15" customFormat="1" ht="30" customHeight="1" x14ac:dyDescent="0.25">
      <c r="A39" s="51">
        <v>161</v>
      </c>
      <c r="B39" s="47" t="s">
        <v>124</v>
      </c>
      <c r="C39" s="42">
        <v>0</v>
      </c>
      <c r="D39" s="42">
        <v>0</v>
      </c>
      <c r="E39" s="42">
        <v>0</v>
      </c>
      <c r="F39" s="42">
        <v>0</v>
      </c>
      <c r="G39" s="42">
        <v>0</v>
      </c>
      <c r="H39" s="42">
        <v>0</v>
      </c>
      <c r="I39" s="42">
        <v>0</v>
      </c>
      <c r="J39" s="42">
        <v>0</v>
      </c>
      <c r="K39" s="42">
        <v>0</v>
      </c>
      <c r="L39" s="42">
        <v>0</v>
      </c>
      <c r="M39" s="40">
        <f t="shared" si="2"/>
        <v>0</v>
      </c>
      <c r="N39" s="50"/>
      <c r="O39">
        <v>208</v>
      </c>
    </row>
    <row r="40" spans="1:15" customFormat="1" ht="25.5" customHeight="1" x14ac:dyDescent="0.25">
      <c r="A40" s="55">
        <v>1700</v>
      </c>
      <c r="B40" s="45" t="s">
        <v>125</v>
      </c>
      <c r="C40" s="39">
        <f t="shared" ref="C40:N40" si="8">SUM(C41:C42)</f>
        <v>0</v>
      </c>
      <c r="D40" s="39">
        <f>SUM(D41:D42)</f>
        <v>0</v>
      </c>
      <c r="E40" s="39">
        <f t="shared" si="8"/>
        <v>0</v>
      </c>
      <c r="F40" s="39">
        <f t="shared" si="8"/>
        <v>0</v>
      </c>
      <c r="G40" s="39">
        <f t="shared" si="8"/>
        <v>0</v>
      </c>
      <c r="H40" s="39">
        <f t="shared" si="8"/>
        <v>0</v>
      </c>
      <c r="I40" s="39">
        <f t="shared" si="8"/>
        <v>0</v>
      </c>
      <c r="J40" s="39">
        <f t="shared" si="8"/>
        <v>0</v>
      </c>
      <c r="K40" s="39">
        <f t="shared" si="8"/>
        <v>0</v>
      </c>
      <c r="L40" s="39">
        <f t="shared" si="8"/>
        <v>0</v>
      </c>
      <c r="M40" s="39">
        <f t="shared" si="2"/>
        <v>0</v>
      </c>
      <c r="N40" s="54">
        <f t="shared" si="8"/>
        <v>0</v>
      </c>
      <c r="O40">
        <v>210</v>
      </c>
    </row>
    <row r="41" spans="1:15" customFormat="1" ht="25.5" customHeight="1" x14ac:dyDescent="0.25">
      <c r="A41" s="51">
        <v>171</v>
      </c>
      <c r="B41" s="47" t="s">
        <v>126</v>
      </c>
      <c r="C41" s="42">
        <v>0</v>
      </c>
      <c r="D41" s="42">
        <v>0</v>
      </c>
      <c r="E41" s="42">
        <v>0</v>
      </c>
      <c r="F41" s="42">
        <v>0</v>
      </c>
      <c r="G41" s="42">
        <v>0</v>
      </c>
      <c r="H41" s="42">
        <v>0</v>
      </c>
      <c r="I41" s="42">
        <v>0</v>
      </c>
      <c r="J41" s="42">
        <v>0</v>
      </c>
      <c r="K41" s="42">
        <v>0</v>
      </c>
      <c r="L41" s="42">
        <v>0</v>
      </c>
      <c r="M41" s="40">
        <f t="shared" si="2"/>
        <v>0</v>
      </c>
      <c r="N41" s="50"/>
      <c r="O41">
        <v>212</v>
      </c>
    </row>
    <row r="42" spans="1:15" customFormat="1" ht="25.5" customHeight="1" x14ac:dyDescent="0.25">
      <c r="A42" s="51">
        <v>172</v>
      </c>
      <c r="B42" s="47" t="s">
        <v>127</v>
      </c>
      <c r="C42" s="42">
        <v>0</v>
      </c>
      <c r="D42" s="42">
        <v>0</v>
      </c>
      <c r="E42" s="42">
        <v>0</v>
      </c>
      <c r="F42" s="42">
        <v>0</v>
      </c>
      <c r="G42" s="42">
        <v>0</v>
      </c>
      <c r="H42" s="42">
        <v>0</v>
      </c>
      <c r="I42" s="42">
        <v>0</v>
      </c>
      <c r="J42" s="42">
        <v>0</v>
      </c>
      <c r="K42" s="42">
        <v>0</v>
      </c>
      <c r="L42" s="42">
        <v>0</v>
      </c>
      <c r="M42" s="40">
        <f t="shared" si="2"/>
        <v>0</v>
      </c>
      <c r="N42" s="50"/>
      <c r="O42">
        <v>214</v>
      </c>
    </row>
    <row r="43" spans="1:15" customFormat="1" ht="25.5" customHeight="1" x14ac:dyDescent="0.25">
      <c r="A43" s="99">
        <v>2000</v>
      </c>
      <c r="B43" s="100" t="s">
        <v>20</v>
      </c>
      <c r="C43" s="98">
        <f t="shared" ref="C43:N43" si="9">C44+C53+C57+C67+C77+C85+C88+C94+C98</f>
        <v>0</v>
      </c>
      <c r="D43" s="98">
        <f>D44+D53+D57+D67+D77+D85+D88+D94+D98</f>
        <v>1901314.81</v>
      </c>
      <c r="E43" s="98">
        <f t="shared" si="9"/>
        <v>0</v>
      </c>
      <c r="F43" s="98">
        <f t="shared" si="9"/>
        <v>3056875.75</v>
      </c>
      <c r="G43" s="98">
        <f t="shared" si="9"/>
        <v>4100246</v>
      </c>
      <c r="H43" s="98">
        <f t="shared" si="9"/>
        <v>0</v>
      </c>
      <c r="I43" s="98">
        <f t="shared" si="9"/>
        <v>0</v>
      </c>
      <c r="J43" s="98">
        <f t="shared" si="9"/>
        <v>0</v>
      </c>
      <c r="K43" s="98">
        <f t="shared" si="9"/>
        <v>0</v>
      </c>
      <c r="L43" s="98">
        <f t="shared" si="9"/>
        <v>0</v>
      </c>
      <c r="M43" s="98">
        <f t="shared" si="2"/>
        <v>9058436.5600000005</v>
      </c>
      <c r="N43" s="56">
        <f t="shared" si="9"/>
        <v>0</v>
      </c>
      <c r="O43">
        <v>216</v>
      </c>
    </row>
    <row r="44" spans="1:15" customFormat="1" ht="30" x14ac:dyDescent="0.25">
      <c r="A44" s="44">
        <v>2100</v>
      </c>
      <c r="B44" s="45" t="s">
        <v>128</v>
      </c>
      <c r="C44" s="39">
        <f t="shared" ref="C44:N44" si="10">SUM(C45:C52)</f>
        <v>0</v>
      </c>
      <c r="D44" s="39">
        <f>SUM(D45:D52)</f>
        <v>368422.79000000004</v>
      </c>
      <c r="E44" s="39">
        <f t="shared" si="10"/>
        <v>0</v>
      </c>
      <c r="F44" s="39">
        <f t="shared" si="10"/>
        <v>77983.8</v>
      </c>
      <c r="G44" s="39">
        <f t="shared" si="10"/>
        <v>0</v>
      </c>
      <c r="H44" s="39">
        <f t="shared" si="10"/>
        <v>0</v>
      </c>
      <c r="I44" s="39">
        <f t="shared" si="10"/>
        <v>0</v>
      </c>
      <c r="J44" s="39">
        <f t="shared" si="10"/>
        <v>0</v>
      </c>
      <c r="K44" s="39">
        <f t="shared" si="10"/>
        <v>0</v>
      </c>
      <c r="L44" s="39">
        <f t="shared" si="10"/>
        <v>0</v>
      </c>
      <c r="M44" s="39">
        <f t="shared" si="2"/>
        <v>446406.59</v>
      </c>
      <c r="N44" s="54">
        <f t="shared" si="10"/>
        <v>0</v>
      </c>
      <c r="O44">
        <v>224</v>
      </c>
    </row>
    <row r="45" spans="1:15" customFormat="1" ht="25.5" customHeight="1" x14ac:dyDescent="0.25">
      <c r="A45" s="51">
        <v>211</v>
      </c>
      <c r="B45" s="47" t="s">
        <v>129</v>
      </c>
      <c r="C45" s="42">
        <v>0</v>
      </c>
      <c r="D45" s="42">
        <v>84832.94</v>
      </c>
      <c r="E45" s="42">
        <v>0</v>
      </c>
      <c r="F45" s="42">
        <v>25438.45</v>
      </c>
      <c r="G45" s="42">
        <v>0</v>
      </c>
      <c r="H45" s="42">
        <v>0</v>
      </c>
      <c r="I45" s="42">
        <v>0</v>
      </c>
      <c r="J45" s="42">
        <v>0</v>
      </c>
      <c r="K45" s="42">
        <v>0</v>
      </c>
      <c r="L45" s="42">
        <v>0</v>
      </c>
      <c r="M45" s="40">
        <f t="shared" si="2"/>
        <v>110271.39</v>
      </c>
      <c r="N45" s="50"/>
      <c r="O45">
        <v>226</v>
      </c>
    </row>
    <row r="46" spans="1:15" customFormat="1" ht="25.5" customHeight="1" x14ac:dyDescent="0.25">
      <c r="A46" s="51">
        <v>212</v>
      </c>
      <c r="B46" s="47" t="s">
        <v>130</v>
      </c>
      <c r="C46" s="42">
        <v>0</v>
      </c>
      <c r="D46" s="42">
        <v>74441.899999999994</v>
      </c>
      <c r="E46" s="42">
        <v>0</v>
      </c>
      <c r="F46" s="42">
        <v>14888.4</v>
      </c>
      <c r="G46" s="42">
        <v>0</v>
      </c>
      <c r="H46" s="42">
        <v>0</v>
      </c>
      <c r="I46" s="42">
        <v>0</v>
      </c>
      <c r="J46" s="42">
        <v>0</v>
      </c>
      <c r="K46" s="42">
        <v>0</v>
      </c>
      <c r="L46" s="42">
        <v>0</v>
      </c>
      <c r="M46" s="40">
        <f t="shared" si="2"/>
        <v>89330.299999999988</v>
      </c>
      <c r="N46" s="50"/>
      <c r="O46">
        <v>228</v>
      </c>
    </row>
    <row r="47" spans="1:15" customFormat="1" ht="25.5" customHeight="1" x14ac:dyDescent="0.25">
      <c r="A47" s="51">
        <v>213</v>
      </c>
      <c r="B47" s="47" t="s">
        <v>131</v>
      </c>
      <c r="C47" s="42">
        <v>0</v>
      </c>
      <c r="D47" s="42">
        <v>0</v>
      </c>
      <c r="E47" s="42">
        <v>0</v>
      </c>
      <c r="F47" s="42">
        <v>0</v>
      </c>
      <c r="G47" s="42">
        <v>0</v>
      </c>
      <c r="H47" s="42">
        <v>0</v>
      </c>
      <c r="I47" s="42">
        <v>0</v>
      </c>
      <c r="J47" s="42">
        <v>0</v>
      </c>
      <c r="K47" s="42">
        <v>0</v>
      </c>
      <c r="L47" s="42">
        <v>0</v>
      </c>
      <c r="M47" s="40">
        <f t="shared" si="2"/>
        <v>0</v>
      </c>
      <c r="N47" s="50"/>
      <c r="O47">
        <v>230</v>
      </c>
    </row>
    <row r="48" spans="1:15" customFormat="1" ht="34.5" customHeight="1" x14ac:dyDescent="0.25">
      <c r="A48" s="51">
        <v>214</v>
      </c>
      <c r="B48" s="47" t="s">
        <v>132</v>
      </c>
      <c r="C48" s="42">
        <v>0</v>
      </c>
      <c r="D48" s="42">
        <v>0</v>
      </c>
      <c r="E48" s="42">
        <v>0</v>
      </c>
      <c r="F48" s="42">
        <v>0</v>
      </c>
      <c r="G48" s="42">
        <v>0</v>
      </c>
      <c r="H48" s="42">
        <v>0</v>
      </c>
      <c r="I48" s="42">
        <v>0</v>
      </c>
      <c r="J48" s="42">
        <v>0</v>
      </c>
      <c r="K48" s="42">
        <v>0</v>
      </c>
      <c r="L48" s="42">
        <v>0</v>
      </c>
      <c r="M48" s="40">
        <f t="shared" si="2"/>
        <v>0</v>
      </c>
      <c r="N48" s="50"/>
    </row>
    <row r="49" spans="1:15" customFormat="1" ht="25.5" customHeight="1" x14ac:dyDescent="0.25">
      <c r="A49" s="51">
        <v>215</v>
      </c>
      <c r="B49" s="47" t="s">
        <v>133</v>
      </c>
      <c r="C49" s="42">
        <v>0</v>
      </c>
      <c r="D49" s="42">
        <v>28943.45</v>
      </c>
      <c r="E49" s="42">
        <v>0</v>
      </c>
      <c r="F49" s="42">
        <v>0</v>
      </c>
      <c r="G49" s="42">
        <v>0</v>
      </c>
      <c r="H49" s="42">
        <v>0</v>
      </c>
      <c r="I49" s="42">
        <v>0</v>
      </c>
      <c r="J49" s="42">
        <v>0</v>
      </c>
      <c r="K49" s="42">
        <v>0</v>
      </c>
      <c r="L49" s="42">
        <v>0</v>
      </c>
      <c r="M49" s="40">
        <f t="shared" si="2"/>
        <v>28943.45</v>
      </c>
      <c r="N49" s="50"/>
      <c r="O49">
        <v>301</v>
      </c>
    </row>
    <row r="50" spans="1:15" customFormat="1" ht="25.5" customHeight="1" x14ac:dyDescent="0.25">
      <c r="A50" s="51">
        <v>216</v>
      </c>
      <c r="B50" s="47" t="s">
        <v>134</v>
      </c>
      <c r="C50" s="42">
        <v>0</v>
      </c>
      <c r="D50" s="42">
        <v>80000</v>
      </c>
      <c r="E50" s="42">
        <v>0</v>
      </c>
      <c r="F50" s="42">
        <v>17649.45</v>
      </c>
      <c r="G50" s="42">
        <v>0</v>
      </c>
      <c r="H50" s="42">
        <v>0</v>
      </c>
      <c r="I50" s="42">
        <v>0</v>
      </c>
      <c r="J50" s="42">
        <v>0</v>
      </c>
      <c r="K50" s="42">
        <v>0</v>
      </c>
      <c r="L50" s="42">
        <v>0</v>
      </c>
      <c r="M50" s="40">
        <f t="shared" si="2"/>
        <v>97649.45</v>
      </c>
      <c r="N50" s="50"/>
      <c r="O50">
        <v>302</v>
      </c>
    </row>
    <row r="51" spans="1:15" customFormat="1" ht="25.5" customHeight="1" x14ac:dyDescent="0.25">
      <c r="A51" s="51">
        <v>217</v>
      </c>
      <c r="B51" s="47" t="s">
        <v>135</v>
      </c>
      <c r="C51" s="42">
        <v>0</v>
      </c>
      <c r="D51" s="42">
        <v>0</v>
      </c>
      <c r="E51" s="42">
        <v>0</v>
      </c>
      <c r="F51" s="42">
        <v>0</v>
      </c>
      <c r="G51" s="42">
        <v>0</v>
      </c>
      <c r="H51" s="42">
        <v>0</v>
      </c>
      <c r="I51" s="42">
        <v>0</v>
      </c>
      <c r="J51" s="42">
        <v>0</v>
      </c>
      <c r="K51" s="42">
        <v>0</v>
      </c>
      <c r="L51" s="42">
        <v>0</v>
      </c>
      <c r="M51" s="40">
        <f t="shared" si="2"/>
        <v>0</v>
      </c>
      <c r="N51" s="50"/>
      <c r="O51">
        <v>303</v>
      </c>
    </row>
    <row r="52" spans="1:15" customFormat="1" ht="39.75" customHeight="1" x14ac:dyDescent="0.25">
      <c r="A52" s="51">
        <v>218</v>
      </c>
      <c r="B52" s="47" t="s">
        <v>136</v>
      </c>
      <c r="C52" s="42">
        <v>0</v>
      </c>
      <c r="D52" s="42">
        <v>100204.5</v>
      </c>
      <c r="E52" s="42">
        <v>0</v>
      </c>
      <c r="F52" s="42">
        <v>20007.5</v>
      </c>
      <c r="G52" s="42">
        <v>0</v>
      </c>
      <c r="H52" s="42">
        <v>0</v>
      </c>
      <c r="I52" s="42">
        <v>0</v>
      </c>
      <c r="J52" s="42">
        <v>0</v>
      </c>
      <c r="K52" s="42">
        <v>0</v>
      </c>
      <c r="L52" s="42">
        <v>0</v>
      </c>
      <c r="M52" s="40">
        <f t="shared" si="2"/>
        <v>120212</v>
      </c>
      <c r="N52" s="50"/>
      <c r="O52">
        <v>304</v>
      </c>
    </row>
    <row r="53" spans="1:15" customFormat="1" ht="25.5" customHeight="1" x14ac:dyDescent="0.25">
      <c r="A53" s="44">
        <v>2200</v>
      </c>
      <c r="B53" s="45" t="s">
        <v>137</v>
      </c>
      <c r="C53" s="39">
        <f t="shared" ref="C53:N53" si="11">SUM(C54:C56)</f>
        <v>0</v>
      </c>
      <c r="D53" s="39">
        <f>SUM(D54:D56)</f>
        <v>293420.53000000003</v>
      </c>
      <c r="E53" s="39">
        <f t="shared" si="11"/>
        <v>0</v>
      </c>
      <c r="F53" s="39">
        <f t="shared" si="11"/>
        <v>71703.460000000006</v>
      </c>
      <c r="G53" s="39">
        <f t="shared" si="11"/>
        <v>0</v>
      </c>
      <c r="H53" s="39">
        <f t="shared" si="11"/>
        <v>0</v>
      </c>
      <c r="I53" s="39">
        <f t="shared" si="11"/>
        <v>0</v>
      </c>
      <c r="J53" s="39">
        <f t="shared" si="11"/>
        <v>0</v>
      </c>
      <c r="K53" s="39">
        <f t="shared" si="11"/>
        <v>0</v>
      </c>
      <c r="L53" s="39">
        <f t="shared" si="11"/>
        <v>0</v>
      </c>
      <c r="M53" s="39">
        <f t="shared" si="2"/>
        <v>365123.99000000005</v>
      </c>
      <c r="N53" s="54">
        <f t="shared" si="11"/>
        <v>0</v>
      </c>
      <c r="O53">
        <v>305</v>
      </c>
    </row>
    <row r="54" spans="1:15" customFormat="1" ht="25.5" customHeight="1" x14ac:dyDescent="0.25">
      <c r="A54" s="51">
        <v>221</v>
      </c>
      <c r="B54" s="47" t="s">
        <v>138</v>
      </c>
      <c r="C54" s="42">
        <v>0</v>
      </c>
      <c r="D54" s="42">
        <v>239011.53</v>
      </c>
      <c r="E54" s="42">
        <v>0</v>
      </c>
      <c r="F54" s="42">
        <v>71703.460000000006</v>
      </c>
      <c r="G54" s="42">
        <v>0</v>
      </c>
      <c r="H54" s="42">
        <v>0</v>
      </c>
      <c r="I54" s="42">
        <v>0</v>
      </c>
      <c r="J54" s="42">
        <v>0</v>
      </c>
      <c r="K54" s="42">
        <v>0</v>
      </c>
      <c r="L54" s="42">
        <v>0</v>
      </c>
      <c r="M54" s="40">
        <f t="shared" si="2"/>
        <v>310714.99</v>
      </c>
      <c r="N54" s="50"/>
      <c r="O54">
        <v>306</v>
      </c>
    </row>
    <row r="55" spans="1:15" customFormat="1" ht="25.5" customHeight="1" x14ac:dyDescent="0.25">
      <c r="A55" s="51">
        <v>222</v>
      </c>
      <c r="B55" s="47" t="s">
        <v>139</v>
      </c>
      <c r="C55" s="42">
        <v>0</v>
      </c>
      <c r="D55" s="42">
        <v>54409</v>
      </c>
      <c r="E55" s="42">
        <v>0</v>
      </c>
      <c r="F55" s="42">
        <v>0</v>
      </c>
      <c r="G55" s="42">
        <v>0</v>
      </c>
      <c r="H55" s="42">
        <v>0</v>
      </c>
      <c r="I55" s="42">
        <v>0</v>
      </c>
      <c r="J55" s="42">
        <v>0</v>
      </c>
      <c r="K55" s="42">
        <v>0</v>
      </c>
      <c r="L55" s="42">
        <v>0</v>
      </c>
      <c r="M55" s="40">
        <f t="shared" si="2"/>
        <v>54409</v>
      </c>
      <c r="N55" s="50"/>
      <c r="O55">
        <v>307</v>
      </c>
    </row>
    <row r="56" spans="1:15" customFormat="1" ht="25.5" customHeight="1" x14ac:dyDescent="0.25">
      <c r="A56" s="51">
        <v>223</v>
      </c>
      <c r="B56" s="47" t="s">
        <v>140</v>
      </c>
      <c r="C56" s="42">
        <v>0</v>
      </c>
      <c r="D56" s="42">
        <v>0</v>
      </c>
      <c r="E56" s="42">
        <v>0</v>
      </c>
      <c r="F56" s="42">
        <v>0</v>
      </c>
      <c r="G56" s="42">
        <v>0</v>
      </c>
      <c r="H56" s="42">
        <v>0</v>
      </c>
      <c r="I56" s="42">
        <v>0</v>
      </c>
      <c r="J56" s="42">
        <v>0</v>
      </c>
      <c r="K56" s="42">
        <v>0</v>
      </c>
      <c r="L56" s="42">
        <v>0</v>
      </c>
      <c r="M56" s="40">
        <f t="shared" si="2"/>
        <v>0</v>
      </c>
      <c r="N56" s="50"/>
      <c r="O56">
        <v>308</v>
      </c>
    </row>
    <row r="57" spans="1:15" customFormat="1" ht="30" x14ac:dyDescent="0.25">
      <c r="A57" s="44">
        <v>2300</v>
      </c>
      <c r="B57" s="45" t="s">
        <v>141</v>
      </c>
      <c r="C57" s="39">
        <f t="shared" ref="C57:N57" si="12">SUM(C58:C66)</f>
        <v>0</v>
      </c>
      <c r="D57" s="39">
        <f>SUM(D58:D66)</f>
        <v>0</v>
      </c>
      <c r="E57" s="39">
        <f t="shared" si="12"/>
        <v>0</v>
      </c>
      <c r="F57" s="39">
        <f t="shared" si="12"/>
        <v>0</v>
      </c>
      <c r="G57" s="39">
        <f t="shared" si="12"/>
        <v>0</v>
      </c>
      <c r="H57" s="39">
        <f t="shared" si="12"/>
        <v>0</v>
      </c>
      <c r="I57" s="39">
        <f t="shared" si="12"/>
        <v>0</v>
      </c>
      <c r="J57" s="39">
        <f t="shared" si="12"/>
        <v>0</v>
      </c>
      <c r="K57" s="39">
        <f t="shared" si="12"/>
        <v>0</v>
      </c>
      <c r="L57" s="39">
        <f t="shared" si="12"/>
        <v>0</v>
      </c>
      <c r="M57" s="39">
        <f t="shared" si="2"/>
        <v>0</v>
      </c>
      <c r="N57" s="54">
        <f t="shared" si="12"/>
        <v>0</v>
      </c>
      <c r="O57">
        <v>309</v>
      </c>
    </row>
    <row r="58" spans="1:15" customFormat="1" ht="25.5" x14ac:dyDescent="0.25">
      <c r="A58" s="51">
        <v>231</v>
      </c>
      <c r="B58" s="47" t="s">
        <v>142</v>
      </c>
      <c r="C58" s="42">
        <v>0</v>
      </c>
      <c r="D58" s="42">
        <v>0</v>
      </c>
      <c r="E58" s="42">
        <v>0</v>
      </c>
      <c r="F58" s="42">
        <v>0</v>
      </c>
      <c r="G58" s="42">
        <v>0</v>
      </c>
      <c r="H58" s="42">
        <v>0</v>
      </c>
      <c r="I58" s="42">
        <v>0</v>
      </c>
      <c r="J58" s="42">
        <v>0</v>
      </c>
      <c r="K58" s="42">
        <v>0</v>
      </c>
      <c r="L58" s="42">
        <v>0</v>
      </c>
      <c r="M58" s="40">
        <f t="shared" si="2"/>
        <v>0</v>
      </c>
      <c r="N58" s="50"/>
      <c r="O58">
        <v>310</v>
      </c>
    </row>
    <row r="59" spans="1:15" customFormat="1" ht="25.5" customHeight="1" x14ac:dyDescent="0.25">
      <c r="A59" s="51">
        <v>232</v>
      </c>
      <c r="B59" s="47" t="s">
        <v>143</v>
      </c>
      <c r="C59" s="42">
        <v>0</v>
      </c>
      <c r="D59" s="42">
        <v>0</v>
      </c>
      <c r="E59" s="42">
        <v>0</v>
      </c>
      <c r="F59" s="42">
        <v>0</v>
      </c>
      <c r="G59" s="42">
        <v>0</v>
      </c>
      <c r="H59" s="42">
        <v>0</v>
      </c>
      <c r="I59" s="42">
        <v>0</v>
      </c>
      <c r="J59" s="42">
        <v>0</v>
      </c>
      <c r="K59" s="42">
        <v>0</v>
      </c>
      <c r="L59" s="42">
        <v>0</v>
      </c>
      <c r="M59" s="40">
        <f t="shared" si="2"/>
        <v>0</v>
      </c>
      <c r="N59" s="50"/>
      <c r="O59">
        <v>311</v>
      </c>
    </row>
    <row r="60" spans="1:15" customFormat="1" ht="25.5" x14ac:dyDescent="0.25">
      <c r="A60" s="51">
        <v>233</v>
      </c>
      <c r="B60" s="47" t="s">
        <v>144</v>
      </c>
      <c r="C60" s="42">
        <v>0</v>
      </c>
      <c r="D60" s="42">
        <v>0</v>
      </c>
      <c r="E60" s="42">
        <v>0</v>
      </c>
      <c r="F60" s="42">
        <v>0</v>
      </c>
      <c r="G60" s="42">
        <v>0</v>
      </c>
      <c r="H60" s="42">
        <v>0</v>
      </c>
      <c r="I60" s="42">
        <v>0</v>
      </c>
      <c r="J60" s="42">
        <v>0</v>
      </c>
      <c r="K60" s="42">
        <v>0</v>
      </c>
      <c r="L60" s="42">
        <v>0</v>
      </c>
      <c r="M60" s="40">
        <f t="shared" si="2"/>
        <v>0</v>
      </c>
      <c r="N60" s="50"/>
      <c r="O60">
        <v>312</v>
      </c>
    </row>
    <row r="61" spans="1:15" customFormat="1" ht="25.5" x14ac:dyDescent="0.25">
      <c r="A61" s="51">
        <v>234</v>
      </c>
      <c r="B61" s="47" t="s">
        <v>145</v>
      </c>
      <c r="C61" s="42">
        <v>0</v>
      </c>
      <c r="D61" s="42">
        <v>0</v>
      </c>
      <c r="E61" s="42">
        <v>0</v>
      </c>
      <c r="F61" s="42">
        <v>0</v>
      </c>
      <c r="G61" s="42">
        <v>0</v>
      </c>
      <c r="H61" s="42">
        <v>0</v>
      </c>
      <c r="I61" s="42">
        <v>0</v>
      </c>
      <c r="J61" s="42">
        <v>0</v>
      </c>
      <c r="K61" s="42">
        <v>0</v>
      </c>
      <c r="L61" s="42">
        <v>0</v>
      </c>
      <c r="M61" s="40">
        <f t="shared" si="2"/>
        <v>0</v>
      </c>
      <c r="N61" s="50"/>
      <c r="O61">
        <v>313</v>
      </c>
    </row>
    <row r="62" spans="1:15" customFormat="1" ht="25.5" x14ac:dyDescent="0.25">
      <c r="A62" s="51">
        <v>235</v>
      </c>
      <c r="B62" s="47" t="s">
        <v>146</v>
      </c>
      <c r="C62" s="42">
        <v>0</v>
      </c>
      <c r="D62" s="42">
        <v>0</v>
      </c>
      <c r="E62" s="42">
        <v>0</v>
      </c>
      <c r="F62" s="42">
        <v>0</v>
      </c>
      <c r="G62" s="42">
        <v>0</v>
      </c>
      <c r="H62" s="42">
        <v>0</v>
      </c>
      <c r="I62" s="42">
        <v>0</v>
      </c>
      <c r="J62" s="42">
        <v>0</v>
      </c>
      <c r="K62" s="42">
        <v>0</v>
      </c>
      <c r="L62" s="42">
        <v>0</v>
      </c>
      <c r="M62" s="40">
        <f t="shared" si="2"/>
        <v>0</v>
      </c>
      <c r="N62" s="50"/>
      <c r="O62">
        <v>314</v>
      </c>
    </row>
    <row r="63" spans="1:15" customFormat="1" ht="25.5" x14ac:dyDescent="0.25">
      <c r="A63" s="51">
        <v>236</v>
      </c>
      <c r="B63" s="47" t="s">
        <v>147</v>
      </c>
      <c r="C63" s="42">
        <v>0</v>
      </c>
      <c r="D63" s="42">
        <v>0</v>
      </c>
      <c r="E63" s="42">
        <v>0</v>
      </c>
      <c r="F63" s="42">
        <v>0</v>
      </c>
      <c r="G63" s="42">
        <v>0</v>
      </c>
      <c r="H63" s="42">
        <v>0</v>
      </c>
      <c r="I63" s="42">
        <v>0</v>
      </c>
      <c r="J63" s="42">
        <v>0</v>
      </c>
      <c r="K63" s="42">
        <v>0</v>
      </c>
      <c r="L63" s="42">
        <v>0</v>
      </c>
      <c r="M63" s="40">
        <f t="shared" si="2"/>
        <v>0</v>
      </c>
      <c r="N63" s="50"/>
      <c r="O63">
        <v>315</v>
      </c>
    </row>
    <row r="64" spans="1:15" customFormat="1" ht="25.5" x14ac:dyDescent="0.25">
      <c r="A64" s="51">
        <v>237</v>
      </c>
      <c r="B64" s="47" t="s">
        <v>148</v>
      </c>
      <c r="C64" s="42">
        <v>0</v>
      </c>
      <c r="D64" s="42">
        <v>0</v>
      </c>
      <c r="E64" s="42">
        <v>0</v>
      </c>
      <c r="F64" s="42">
        <v>0</v>
      </c>
      <c r="G64" s="42">
        <v>0</v>
      </c>
      <c r="H64" s="42">
        <v>0</v>
      </c>
      <c r="I64" s="42">
        <v>0</v>
      </c>
      <c r="J64" s="42">
        <v>0</v>
      </c>
      <c r="K64" s="42">
        <v>0</v>
      </c>
      <c r="L64" s="42">
        <v>0</v>
      </c>
      <c r="M64" s="40">
        <f t="shared" si="2"/>
        <v>0</v>
      </c>
      <c r="N64" s="50"/>
      <c r="O64">
        <v>316</v>
      </c>
    </row>
    <row r="65" spans="1:15" customFormat="1" ht="25.5" customHeight="1" x14ac:dyDescent="0.25">
      <c r="A65" s="51">
        <v>238</v>
      </c>
      <c r="B65" s="47" t="s">
        <v>149</v>
      </c>
      <c r="C65" s="42">
        <v>0</v>
      </c>
      <c r="D65" s="42">
        <v>0</v>
      </c>
      <c r="E65" s="42">
        <v>0</v>
      </c>
      <c r="F65" s="42">
        <v>0</v>
      </c>
      <c r="G65" s="42">
        <v>0</v>
      </c>
      <c r="H65" s="42">
        <v>0</v>
      </c>
      <c r="I65" s="42">
        <v>0</v>
      </c>
      <c r="J65" s="42">
        <v>0</v>
      </c>
      <c r="K65" s="42">
        <v>0</v>
      </c>
      <c r="L65" s="42">
        <v>0</v>
      </c>
      <c r="M65" s="40">
        <f t="shared" si="2"/>
        <v>0</v>
      </c>
      <c r="N65" s="50"/>
      <c r="O65">
        <v>317</v>
      </c>
    </row>
    <row r="66" spans="1:15" customFormat="1" ht="25.5" customHeight="1" x14ac:dyDescent="0.25">
      <c r="A66" s="51">
        <v>239</v>
      </c>
      <c r="B66" s="47" t="s">
        <v>150</v>
      </c>
      <c r="C66" s="42">
        <v>0</v>
      </c>
      <c r="D66" s="42">
        <v>0</v>
      </c>
      <c r="E66" s="42">
        <v>0</v>
      </c>
      <c r="F66" s="42">
        <v>0</v>
      </c>
      <c r="G66" s="42">
        <v>0</v>
      </c>
      <c r="H66" s="42">
        <v>0</v>
      </c>
      <c r="I66" s="42">
        <v>0</v>
      </c>
      <c r="J66" s="42">
        <v>0</v>
      </c>
      <c r="K66" s="42">
        <v>0</v>
      </c>
      <c r="L66" s="42">
        <v>0</v>
      </c>
      <c r="M66" s="40">
        <f t="shared" si="2"/>
        <v>0</v>
      </c>
      <c r="N66" s="50"/>
      <c r="O66">
        <v>399</v>
      </c>
    </row>
    <row r="67" spans="1:15" customFormat="1" ht="30" x14ac:dyDescent="0.25">
      <c r="A67" s="44">
        <v>2400</v>
      </c>
      <c r="B67" s="45" t="s">
        <v>151</v>
      </c>
      <c r="C67" s="39">
        <f t="shared" ref="C67:N67" si="13">SUM(C68:C76)</f>
        <v>0</v>
      </c>
      <c r="D67" s="39">
        <f>SUM(D68:D76)</f>
        <v>256755.7</v>
      </c>
      <c r="E67" s="39">
        <f t="shared" si="13"/>
        <v>0</v>
      </c>
      <c r="F67" s="39">
        <f t="shared" si="13"/>
        <v>86755.5</v>
      </c>
      <c r="G67" s="39">
        <f t="shared" si="13"/>
        <v>0</v>
      </c>
      <c r="H67" s="39">
        <f t="shared" si="13"/>
        <v>0</v>
      </c>
      <c r="I67" s="39">
        <f t="shared" si="13"/>
        <v>0</v>
      </c>
      <c r="J67" s="39">
        <f t="shared" si="13"/>
        <v>0</v>
      </c>
      <c r="K67" s="39">
        <f t="shared" si="13"/>
        <v>0</v>
      </c>
      <c r="L67" s="39">
        <f t="shared" si="13"/>
        <v>0</v>
      </c>
      <c r="M67" s="39">
        <f t="shared" si="2"/>
        <v>343511.2</v>
      </c>
      <c r="N67" s="54">
        <f t="shared" si="13"/>
        <v>0</v>
      </c>
    </row>
    <row r="68" spans="1:15" customFormat="1" ht="25.5" customHeight="1" x14ac:dyDescent="0.25">
      <c r="A68" s="51">
        <v>241</v>
      </c>
      <c r="B68" s="47" t="s">
        <v>152</v>
      </c>
      <c r="C68" s="42">
        <v>0</v>
      </c>
      <c r="D68" s="42">
        <v>3523.8</v>
      </c>
      <c r="E68" s="42">
        <v>0</v>
      </c>
      <c r="F68" s="42">
        <v>0</v>
      </c>
      <c r="G68" s="42">
        <v>0</v>
      </c>
      <c r="H68" s="42">
        <v>0</v>
      </c>
      <c r="I68" s="42">
        <v>0</v>
      </c>
      <c r="J68" s="42">
        <v>0</v>
      </c>
      <c r="K68" s="42">
        <v>0</v>
      </c>
      <c r="L68" s="42">
        <v>0</v>
      </c>
      <c r="M68" s="40">
        <f t="shared" si="2"/>
        <v>3523.8</v>
      </c>
      <c r="N68" s="50"/>
      <c r="O68">
        <v>401</v>
      </c>
    </row>
    <row r="69" spans="1:15" customFormat="1" ht="25.5" customHeight="1" x14ac:dyDescent="0.25">
      <c r="A69" s="51">
        <v>242</v>
      </c>
      <c r="B69" s="47" t="s">
        <v>153</v>
      </c>
      <c r="C69" s="42">
        <v>0</v>
      </c>
      <c r="D69" s="42">
        <v>16721.8</v>
      </c>
      <c r="E69" s="42">
        <v>0</v>
      </c>
      <c r="F69" s="42">
        <v>0</v>
      </c>
      <c r="G69" s="42">
        <v>0</v>
      </c>
      <c r="H69" s="42">
        <v>0</v>
      </c>
      <c r="I69" s="42">
        <v>0</v>
      </c>
      <c r="J69" s="42">
        <v>0</v>
      </c>
      <c r="K69" s="42">
        <v>0</v>
      </c>
      <c r="L69" s="42">
        <v>0</v>
      </c>
      <c r="M69" s="40">
        <f t="shared" si="2"/>
        <v>16721.8</v>
      </c>
      <c r="N69" s="50"/>
      <c r="O69">
        <v>402</v>
      </c>
    </row>
    <row r="70" spans="1:15" customFormat="1" ht="25.5" customHeight="1" x14ac:dyDescent="0.25">
      <c r="A70" s="51">
        <v>243</v>
      </c>
      <c r="B70" s="47" t="s">
        <v>154</v>
      </c>
      <c r="C70" s="42">
        <v>0</v>
      </c>
      <c r="D70" s="42">
        <v>13081.8</v>
      </c>
      <c r="E70" s="42">
        <v>0</v>
      </c>
      <c r="F70" s="42">
        <v>0</v>
      </c>
      <c r="G70" s="42">
        <v>0</v>
      </c>
      <c r="H70" s="42">
        <v>0</v>
      </c>
      <c r="I70" s="42">
        <v>0</v>
      </c>
      <c r="J70" s="42">
        <v>0</v>
      </c>
      <c r="K70" s="42">
        <v>0</v>
      </c>
      <c r="L70" s="42">
        <v>0</v>
      </c>
      <c r="M70" s="40">
        <f t="shared" si="2"/>
        <v>13081.8</v>
      </c>
      <c r="N70" s="50"/>
      <c r="O70">
        <v>403</v>
      </c>
    </row>
    <row r="71" spans="1:15" customFormat="1" ht="25.5" customHeight="1" x14ac:dyDescent="0.25">
      <c r="A71" s="51">
        <v>244</v>
      </c>
      <c r="B71" s="47" t="s">
        <v>155</v>
      </c>
      <c r="C71" s="42">
        <v>0</v>
      </c>
      <c r="D71" s="42">
        <v>0</v>
      </c>
      <c r="E71" s="42">
        <v>0</v>
      </c>
      <c r="F71" s="42">
        <v>0</v>
      </c>
      <c r="G71" s="42">
        <v>0</v>
      </c>
      <c r="H71" s="42">
        <v>0</v>
      </c>
      <c r="I71" s="42">
        <v>0</v>
      </c>
      <c r="J71" s="42">
        <v>0</v>
      </c>
      <c r="K71" s="42">
        <v>0</v>
      </c>
      <c r="L71" s="42">
        <v>0</v>
      </c>
      <c r="M71" s="40">
        <f t="shared" ref="M71:M134" si="14">SUM(C71:L71)</f>
        <v>0</v>
      </c>
      <c r="N71" s="50"/>
      <c r="O71">
        <v>404</v>
      </c>
    </row>
    <row r="72" spans="1:15" customFormat="1" ht="25.5" customHeight="1" x14ac:dyDescent="0.25">
      <c r="A72" s="51">
        <v>245</v>
      </c>
      <c r="B72" s="47" t="s">
        <v>156</v>
      </c>
      <c r="C72" s="42">
        <v>0</v>
      </c>
      <c r="D72" s="42">
        <v>1677.8</v>
      </c>
      <c r="E72" s="42">
        <v>0</v>
      </c>
      <c r="F72" s="42">
        <v>0</v>
      </c>
      <c r="G72" s="42">
        <v>0</v>
      </c>
      <c r="H72" s="42">
        <v>0</v>
      </c>
      <c r="I72" s="42">
        <v>0</v>
      </c>
      <c r="J72" s="42">
        <v>0</v>
      </c>
      <c r="K72" s="42">
        <v>0</v>
      </c>
      <c r="L72" s="42">
        <v>0</v>
      </c>
      <c r="M72" s="40">
        <f t="shared" si="14"/>
        <v>1677.8</v>
      </c>
      <c r="N72" s="50"/>
      <c r="O72">
        <v>405</v>
      </c>
    </row>
    <row r="73" spans="1:15" customFormat="1" ht="25.5" customHeight="1" x14ac:dyDescent="0.25">
      <c r="A73" s="51">
        <v>246</v>
      </c>
      <c r="B73" s="47" t="s">
        <v>157</v>
      </c>
      <c r="C73" s="42">
        <v>0</v>
      </c>
      <c r="D73" s="42">
        <v>52053</v>
      </c>
      <c r="E73" s="42">
        <v>0</v>
      </c>
      <c r="F73" s="42">
        <v>86755.5</v>
      </c>
      <c r="G73" s="42">
        <v>0</v>
      </c>
      <c r="H73" s="42">
        <v>0</v>
      </c>
      <c r="I73" s="42">
        <v>0</v>
      </c>
      <c r="J73" s="42">
        <v>0</v>
      </c>
      <c r="K73" s="42">
        <v>0</v>
      </c>
      <c r="L73" s="42">
        <v>0</v>
      </c>
      <c r="M73" s="40">
        <f t="shared" si="14"/>
        <v>138808.5</v>
      </c>
      <c r="N73" s="50"/>
      <c r="O73">
        <v>406</v>
      </c>
    </row>
    <row r="74" spans="1:15" customFormat="1" ht="25.5" customHeight="1" x14ac:dyDescent="0.25">
      <c r="A74" s="51">
        <v>247</v>
      </c>
      <c r="B74" s="47" t="s">
        <v>158</v>
      </c>
      <c r="C74" s="42">
        <v>0</v>
      </c>
      <c r="D74" s="42">
        <v>70223.5</v>
      </c>
      <c r="E74" s="42">
        <v>0</v>
      </c>
      <c r="F74" s="42">
        <v>0</v>
      </c>
      <c r="G74" s="42">
        <v>0</v>
      </c>
      <c r="H74" s="42">
        <v>0</v>
      </c>
      <c r="I74" s="42">
        <v>0</v>
      </c>
      <c r="J74" s="42">
        <v>0</v>
      </c>
      <c r="K74" s="42">
        <v>0</v>
      </c>
      <c r="L74" s="42">
        <v>0</v>
      </c>
      <c r="M74" s="40">
        <f t="shared" si="14"/>
        <v>70223.5</v>
      </c>
      <c r="N74" s="50"/>
      <c r="O74">
        <v>407</v>
      </c>
    </row>
    <row r="75" spans="1:15" customFormat="1" ht="25.5" customHeight="1" x14ac:dyDescent="0.25">
      <c r="A75" s="51">
        <v>248</v>
      </c>
      <c r="B75" s="47" t="s">
        <v>159</v>
      </c>
      <c r="C75" s="42">
        <v>0</v>
      </c>
      <c r="D75" s="42">
        <v>2598</v>
      </c>
      <c r="E75" s="42">
        <v>0</v>
      </c>
      <c r="F75" s="42">
        <v>0</v>
      </c>
      <c r="G75" s="42">
        <v>0</v>
      </c>
      <c r="H75" s="42">
        <v>0</v>
      </c>
      <c r="I75" s="42">
        <v>0</v>
      </c>
      <c r="J75" s="42">
        <v>0</v>
      </c>
      <c r="K75" s="42">
        <v>0</v>
      </c>
      <c r="L75" s="42">
        <v>0</v>
      </c>
      <c r="M75" s="40">
        <f t="shared" si="14"/>
        <v>2598</v>
      </c>
      <c r="N75" s="50"/>
      <c r="O75">
        <v>499</v>
      </c>
    </row>
    <row r="76" spans="1:15" customFormat="1" ht="25.5" customHeight="1" x14ac:dyDescent="0.25">
      <c r="A76" s="51">
        <v>249</v>
      </c>
      <c r="B76" s="47" t="s">
        <v>160</v>
      </c>
      <c r="C76" s="42">
        <v>0</v>
      </c>
      <c r="D76" s="42">
        <v>96876</v>
      </c>
      <c r="E76" s="42">
        <v>0</v>
      </c>
      <c r="F76" s="42">
        <v>0</v>
      </c>
      <c r="G76" s="42">
        <v>0</v>
      </c>
      <c r="H76" s="42">
        <v>0</v>
      </c>
      <c r="I76" s="42">
        <v>0</v>
      </c>
      <c r="J76" s="42">
        <v>0</v>
      </c>
      <c r="K76" s="42">
        <v>0</v>
      </c>
      <c r="L76" s="42">
        <v>0</v>
      </c>
      <c r="M76" s="40">
        <f t="shared" si="14"/>
        <v>96876</v>
      </c>
      <c r="N76" s="50"/>
    </row>
    <row r="77" spans="1:15" customFormat="1" ht="25.5" customHeight="1" x14ac:dyDescent="0.25">
      <c r="A77" s="44">
        <v>2500</v>
      </c>
      <c r="B77" s="45" t="s">
        <v>161</v>
      </c>
      <c r="C77" s="39">
        <f t="shared" ref="C77:N77" si="15">SUM(C78:C84)</f>
        <v>0</v>
      </c>
      <c r="D77" s="39">
        <f>SUM(D78:D84)</f>
        <v>175815.76</v>
      </c>
      <c r="E77" s="39">
        <f t="shared" si="15"/>
        <v>0</v>
      </c>
      <c r="F77" s="39">
        <f t="shared" si="15"/>
        <v>54941.23</v>
      </c>
      <c r="G77" s="39">
        <f t="shared" si="15"/>
        <v>0</v>
      </c>
      <c r="H77" s="39">
        <f t="shared" si="15"/>
        <v>0</v>
      </c>
      <c r="I77" s="39">
        <f t="shared" si="15"/>
        <v>0</v>
      </c>
      <c r="J77" s="39">
        <f t="shared" si="15"/>
        <v>0</v>
      </c>
      <c r="K77" s="39">
        <f t="shared" si="15"/>
        <v>0</v>
      </c>
      <c r="L77" s="39">
        <f t="shared" si="15"/>
        <v>0</v>
      </c>
      <c r="M77" s="39">
        <f t="shared" si="14"/>
        <v>230756.99000000002</v>
      </c>
      <c r="N77" s="54">
        <f t="shared" si="15"/>
        <v>0</v>
      </c>
      <c r="O77">
        <v>501</v>
      </c>
    </row>
    <row r="78" spans="1:15" customFormat="1" ht="25.5" customHeight="1" x14ac:dyDescent="0.25">
      <c r="A78" s="51">
        <v>251</v>
      </c>
      <c r="B78" s="47" t="s">
        <v>162</v>
      </c>
      <c r="C78" s="42">
        <v>0</v>
      </c>
      <c r="D78" s="42">
        <v>6060</v>
      </c>
      <c r="E78" s="42">
        <v>0</v>
      </c>
      <c r="F78" s="42">
        <v>5000</v>
      </c>
      <c r="G78" s="42">
        <v>0</v>
      </c>
      <c r="H78" s="42">
        <v>0</v>
      </c>
      <c r="I78" s="42">
        <v>0</v>
      </c>
      <c r="J78" s="42">
        <v>0</v>
      </c>
      <c r="K78" s="42">
        <v>0</v>
      </c>
      <c r="L78" s="42">
        <v>0</v>
      </c>
      <c r="M78" s="40">
        <f t="shared" si="14"/>
        <v>11060</v>
      </c>
      <c r="N78" s="50"/>
      <c r="O78">
        <v>502</v>
      </c>
    </row>
    <row r="79" spans="1:15" customFormat="1" ht="25.5" customHeight="1" x14ac:dyDescent="0.25">
      <c r="A79" s="51">
        <v>252</v>
      </c>
      <c r="B79" s="47" t="s">
        <v>163</v>
      </c>
      <c r="C79" s="42">
        <v>0</v>
      </c>
      <c r="D79" s="42">
        <v>3285</v>
      </c>
      <c r="E79" s="42">
        <v>0</v>
      </c>
      <c r="F79" s="42">
        <v>0</v>
      </c>
      <c r="G79" s="42">
        <v>0</v>
      </c>
      <c r="H79" s="42">
        <v>0</v>
      </c>
      <c r="I79" s="42">
        <v>0</v>
      </c>
      <c r="J79" s="42">
        <v>0</v>
      </c>
      <c r="K79" s="42">
        <v>0</v>
      </c>
      <c r="L79" s="42">
        <v>0</v>
      </c>
      <c r="M79" s="40">
        <f t="shared" si="14"/>
        <v>3285</v>
      </c>
      <c r="N79" s="50"/>
      <c r="O79">
        <v>503</v>
      </c>
    </row>
    <row r="80" spans="1:15" customFormat="1" ht="25.5" customHeight="1" x14ac:dyDescent="0.25">
      <c r="A80" s="51">
        <v>253</v>
      </c>
      <c r="B80" s="47" t="s">
        <v>164</v>
      </c>
      <c r="C80" s="42">
        <v>0</v>
      </c>
      <c r="D80" s="42">
        <v>166470.76</v>
      </c>
      <c r="E80" s="42">
        <v>0</v>
      </c>
      <c r="F80" s="42">
        <v>49941.23</v>
      </c>
      <c r="G80" s="42">
        <v>0</v>
      </c>
      <c r="H80" s="42">
        <v>0</v>
      </c>
      <c r="I80" s="42">
        <v>0</v>
      </c>
      <c r="J80" s="42">
        <v>0</v>
      </c>
      <c r="K80" s="42">
        <v>0</v>
      </c>
      <c r="L80" s="42">
        <v>0</v>
      </c>
      <c r="M80" s="40">
        <f t="shared" si="14"/>
        <v>216411.99000000002</v>
      </c>
      <c r="N80" s="50"/>
      <c r="O80">
        <v>599</v>
      </c>
    </row>
    <row r="81" spans="1:15" customFormat="1" ht="25.5" customHeight="1" x14ac:dyDescent="0.25">
      <c r="A81" s="51">
        <v>254</v>
      </c>
      <c r="B81" s="47" t="s">
        <v>165</v>
      </c>
      <c r="C81" s="42">
        <v>0</v>
      </c>
      <c r="D81" s="42">
        <v>0</v>
      </c>
      <c r="E81" s="42">
        <v>0</v>
      </c>
      <c r="F81" s="42">
        <v>0</v>
      </c>
      <c r="G81" s="42">
        <v>0</v>
      </c>
      <c r="H81" s="42">
        <v>0</v>
      </c>
      <c r="I81" s="42">
        <v>0</v>
      </c>
      <c r="J81" s="42">
        <v>0</v>
      </c>
      <c r="K81" s="42">
        <v>0</v>
      </c>
      <c r="L81" s="42">
        <v>0</v>
      </c>
      <c r="M81" s="40">
        <f t="shared" si="14"/>
        <v>0</v>
      </c>
      <c r="N81" s="50"/>
    </row>
    <row r="82" spans="1:15" customFormat="1" ht="25.5" customHeight="1" x14ac:dyDescent="0.25">
      <c r="A82" s="51">
        <v>255</v>
      </c>
      <c r="B82" s="47" t="s">
        <v>166</v>
      </c>
      <c r="C82" s="42">
        <v>0</v>
      </c>
      <c r="D82" s="42">
        <v>0</v>
      </c>
      <c r="E82" s="42">
        <v>0</v>
      </c>
      <c r="F82" s="42">
        <v>0</v>
      </c>
      <c r="G82" s="42">
        <v>0</v>
      </c>
      <c r="H82" s="42">
        <v>0</v>
      </c>
      <c r="I82" s="42">
        <v>0</v>
      </c>
      <c r="J82" s="42">
        <v>0</v>
      </c>
      <c r="K82" s="42">
        <v>0</v>
      </c>
      <c r="L82" s="42">
        <v>0</v>
      </c>
      <c r="M82" s="40">
        <f t="shared" si="14"/>
        <v>0</v>
      </c>
      <c r="N82" s="50"/>
      <c r="O82">
        <v>901</v>
      </c>
    </row>
    <row r="83" spans="1:15" customFormat="1" ht="25.5" customHeight="1" x14ac:dyDescent="0.25">
      <c r="A83" s="51">
        <v>256</v>
      </c>
      <c r="B83" s="47" t="s">
        <v>167</v>
      </c>
      <c r="C83" s="42">
        <v>0</v>
      </c>
      <c r="D83" s="42">
        <v>0</v>
      </c>
      <c r="E83" s="42">
        <v>0</v>
      </c>
      <c r="F83" s="42">
        <v>0</v>
      </c>
      <c r="G83" s="42">
        <v>0</v>
      </c>
      <c r="H83" s="42">
        <v>0</v>
      </c>
      <c r="I83" s="42">
        <v>0</v>
      </c>
      <c r="J83" s="42">
        <v>0</v>
      </c>
      <c r="K83" s="42">
        <v>0</v>
      </c>
      <c r="L83" s="42">
        <v>0</v>
      </c>
      <c r="M83" s="40">
        <f t="shared" si="14"/>
        <v>0</v>
      </c>
      <c r="N83" s="50"/>
      <c r="O83">
        <v>902</v>
      </c>
    </row>
    <row r="84" spans="1:15" customFormat="1" ht="25.5" customHeight="1" x14ac:dyDescent="0.25">
      <c r="A84" s="51">
        <v>259</v>
      </c>
      <c r="B84" s="47" t="s">
        <v>168</v>
      </c>
      <c r="C84" s="42">
        <v>0</v>
      </c>
      <c r="D84" s="42">
        <v>0</v>
      </c>
      <c r="E84" s="42">
        <v>0</v>
      </c>
      <c r="F84" s="42">
        <v>0</v>
      </c>
      <c r="G84" s="42">
        <v>0</v>
      </c>
      <c r="H84" s="42">
        <v>0</v>
      </c>
      <c r="I84" s="42">
        <v>0</v>
      </c>
      <c r="J84" s="42">
        <v>0</v>
      </c>
      <c r="K84" s="42">
        <v>0</v>
      </c>
      <c r="L84" s="42">
        <v>0</v>
      </c>
      <c r="M84" s="40">
        <f t="shared" si="14"/>
        <v>0</v>
      </c>
      <c r="N84" s="50"/>
      <c r="O84">
        <v>903</v>
      </c>
    </row>
    <row r="85" spans="1:15" customFormat="1" ht="25.5" customHeight="1" x14ac:dyDescent="0.25">
      <c r="A85" s="44">
        <v>2600</v>
      </c>
      <c r="B85" s="45" t="s">
        <v>169</v>
      </c>
      <c r="C85" s="39">
        <f t="shared" ref="C85:N85" si="16">SUM(C86:C87)</f>
        <v>0</v>
      </c>
      <c r="D85" s="39">
        <f>SUM(D86:D87)</f>
        <v>0</v>
      </c>
      <c r="E85" s="39">
        <f t="shared" si="16"/>
        <v>0</v>
      </c>
      <c r="F85" s="39">
        <f t="shared" si="16"/>
        <v>2550172</v>
      </c>
      <c r="G85" s="39">
        <f t="shared" si="16"/>
        <v>4100246</v>
      </c>
      <c r="H85" s="39">
        <f t="shared" si="16"/>
        <v>0</v>
      </c>
      <c r="I85" s="39">
        <f t="shared" si="16"/>
        <v>0</v>
      </c>
      <c r="J85" s="39">
        <f t="shared" si="16"/>
        <v>0</v>
      </c>
      <c r="K85" s="39">
        <f t="shared" si="16"/>
        <v>0</v>
      </c>
      <c r="L85" s="39">
        <f t="shared" si="16"/>
        <v>0</v>
      </c>
      <c r="M85" s="39">
        <f t="shared" si="14"/>
        <v>6650418</v>
      </c>
      <c r="N85" s="54">
        <f t="shared" si="16"/>
        <v>0</v>
      </c>
      <c r="O85">
        <v>904</v>
      </c>
    </row>
    <row r="86" spans="1:15" customFormat="1" ht="25.5" customHeight="1" x14ac:dyDescent="0.25">
      <c r="A86" s="51">
        <v>261</v>
      </c>
      <c r="B86" s="47" t="s">
        <v>170</v>
      </c>
      <c r="C86" s="42">
        <v>0</v>
      </c>
      <c r="D86" s="42">
        <v>0</v>
      </c>
      <c r="E86" s="42">
        <v>0</v>
      </c>
      <c r="F86" s="42">
        <v>2550172</v>
      </c>
      <c r="G86" s="42">
        <v>4100246</v>
      </c>
      <c r="H86" s="42">
        <v>0</v>
      </c>
      <c r="I86" s="42">
        <v>0</v>
      </c>
      <c r="J86" s="42">
        <v>0</v>
      </c>
      <c r="K86" s="42">
        <v>0</v>
      </c>
      <c r="L86" s="42">
        <v>0</v>
      </c>
      <c r="M86" s="40">
        <f t="shared" si="14"/>
        <v>6650418</v>
      </c>
      <c r="N86" s="50"/>
      <c r="O86">
        <v>999</v>
      </c>
    </row>
    <row r="87" spans="1:15" customFormat="1" ht="25.5" customHeight="1" x14ac:dyDescent="0.25">
      <c r="A87" s="51">
        <v>262</v>
      </c>
      <c r="B87" s="47" t="s">
        <v>171</v>
      </c>
      <c r="C87" s="42">
        <v>0</v>
      </c>
      <c r="D87" s="42">
        <v>0</v>
      </c>
      <c r="E87" s="42">
        <v>0</v>
      </c>
      <c r="F87" s="42">
        <v>0</v>
      </c>
      <c r="G87" s="42">
        <v>0</v>
      </c>
      <c r="H87" s="42">
        <v>0</v>
      </c>
      <c r="I87" s="42">
        <v>0</v>
      </c>
      <c r="J87" s="42">
        <v>0</v>
      </c>
      <c r="K87" s="42">
        <v>0</v>
      </c>
      <c r="L87" s="42">
        <v>0</v>
      </c>
      <c r="M87" s="40">
        <f t="shared" si="14"/>
        <v>0</v>
      </c>
      <c r="N87" s="50"/>
    </row>
    <row r="88" spans="1:15" customFormat="1" ht="30" x14ac:dyDescent="0.25">
      <c r="A88" s="44">
        <v>2700</v>
      </c>
      <c r="B88" s="45" t="s">
        <v>172</v>
      </c>
      <c r="C88" s="39">
        <f t="shared" ref="C88:N88" si="17">SUM(C89:C93)</f>
        <v>0</v>
      </c>
      <c r="D88" s="39">
        <f>SUM(D89:D93)</f>
        <v>48612.6</v>
      </c>
      <c r="E88" s="39">
        <f t="shared" si="17"/>
        <v>0</v>
      </c>
      <c r="F88" s="39">
        <f t="shared" si="17"/>
        <v>28000</v>
      </c>
      <c r="G88" s="39">
        <f t="shared" si="17"/>
        <v>0</v>
      </c>
      <c r="H88" s="39">
        <f t="shared" si="17"/>
        <v>0</v>
      </c>
      <c r="I88" s="39">
        <f t="shared" si="17"/>
        <v>0</v>
      </c>
      <c r="J88" s="39">
        <f t="shared" si="17"/>
        <v>0</v>
      </c>
      <c r="K88" s="39">
        <f t="shared" si="17"/>
        <v>0</v>
      </c>
      <c r="L88" s="39">
        <f t="shared" si="17"/>
        <v>0</v>
      </c>
      <c r="M88" s="39">
        <f t="shared" si="14"/>
        <v>76612.600000000006</v>
      </c>
      <c r="N88" s="54">
        <f t="shared" si="17"/>
        <v>0</v>
      </c>
    </row>
    <row r="89" spans="1:15" customFormat="1" ht="25.5" customHeight="1" x14ac:dyDescent="0.25">
      <c r="A89" s="51">
        <v>271</v>
      </c>
      <c r="B89" s="47" t="s">
        <v>173</v>
      </c>
      <c r="C89" s="42">
        <v>0</v>
      </c>
      <c r="D89" s="42">
        <v>13857.8</v>
      </c>
      <c r="E89" s="42">
        <v>0</v>
      </c>
      <c r="F89" s="42">
        <v>13000</v>
      </c>
      <c r="G89" s="42">
        <v>0</v>
      </c>
      <c r="H89" s="42">
        <v>0</v>
      </c>
      <c r="I89" s="42">
        <v>0</v>
      </c>
      <c r="J89" s="42">
        <v>0</v>
      </c>
      <c r="K89" s="42">
        <v>0</v>
      </c>
      <c r="L89" s="42">
        <v>0</v>
      </c>
      <c r="M89" s="40">
        <f t="shared" si="14"/>
        <v>26857.8</v>
      </c>
      <c r="N89" s="50"/>
    </row>
    <row r="90" spans="1:15" customFormat="1" ht="25.5" customHeight="1" x14ac:dyDescent="0.25">
      <c r="A90" s="51">
        <v>272</v>
      </c>
      <c r="B90" s="47" t="s">
        <v>174</v>
      </c>
      <c r="C90" s="42">
        <v>0</v>
      </c>
      <c r="D90" s="42">
        <v>10616.8</v>
      </c>
      <c r="E90" s="42">
        <v>0</v>
      </c>
      <c r="F90" s="42">
        <v>15000</v>
      </c>
      <c r="G90" s="42">
        <v>0</v>
      </c>
      <c r="H90" s="42">
        <v>0</v>
      </c>
      <c r="I90" s="42">
        <v>0</v>
      </c>
      <c r="J90" s="42">
        <v>0</v>
      </c>
      <c r="K90" s="42">
        <v>0</v>
      </c>
      <c r="L90" s="42">
        <v>0</v>
      </c>
      <c r="M90" s="40">
        <f t="shared" si="14"/>
        <v>25616.799999999999</v>
      </c>
      <c r="N90" s="50"/>
    </row>
    <row r="91" spans="1:15" customFormat="1" ht="25.5" customHeight="1" x14ac:dyDescent="0.25">
      <c r="A91" s="51">
        <v>273</v>
      </c>
      <c r="B91" s="47" t="s">
        <v>175</v>
      </c>
      <c r="C91" s="42">
        <v>0</v>
      </c>
      <c r="D91" s="42">
        <v>24138</v>
      </c>
      <c r="E91" s="42">
        <v>0</v>
      </c>
      <c r="F91" s="42">
        <v>0</v>
      </c>
      <c r="G91" s="42">
        <v>0</v>
      </c>
      <c r="H91" s="42">
        <v>0</v>
      </c>
      <c r="I91" s="42">
        <v>0</v>
      </c>
      <c r="J91" s="42">
        <v>0</v>
      </c>
      <c r="K91" s="42">
        <v>0</v>
      </c>
      <c r="L91" s="42">
        <v>0</v>
      </c>
      <c r="M91" s="40">
        <f t="shared" si="14"/>
        <v>24138</v>
      </c>
      <c r="N91" s="50"/>
    </row>
    <row r="92" spans="1:15" customFormat="1" ht="25.5" customHeight="1" x14ac:dyDescent="0.25">
      <c r="A92" s="51">
        <v>274</v>
      </c>
      <c r="B92" s="47" t="s">
        <v>176</v>
      </c>
      <c r="C92" s="42">
        <v>0</v>
      </c>
      <c r="D92" s="42">
        <v>0</v>
      </c>
      <c r="E92" s="42">
        <v>0</v>
      </c>
      <c r="F92" s="42">
        <v>0</v>
      </c>
      <c r="G92" s="42">
        <v>0</v>
      </c>
      <c r="H92" s="42">
        <v>0</v>
      </c>
      <c r="I92" s="42">
        <v>0</v>
      </c>
      <c r="J92" s="42">
        <v>0</v>
      </c>
      <c r="K92" s="42">
        <v>0</v>
      </c>
      <c r="L92" s="42">
        <v>0</v>
      </c>
      <c r="M92" s="40">
        <f t="shared" si="14"/>
        <v>0</v>
      </c>
      <c r="N92" s="50"/>
    </row>
    <row r="93" spans="1:15" customFormat="1" ht="25.5" customHeight="1" x14ac:dyDescent="0.25">
      <c r="A93" s="51">
        <v>275</v>
      </c>
      <c r="B93" s="47" t="s">
        <v>177</v>
      </c>
      <c r="C93" s="42">
        <v>0</v>
      </c>
      <c r="D93" s="42">
        <v>0</v>
      </c>
      <c r="E93" s="42">
        <v>0</v>
      </c>
      <c r="F93" s="42">
        <v>0</v>
      </c>
      <c r="G93" s="42">
        <v>0</v>
      </c>
      <c r="H93" s="42">
        <v>0</v>
      </c>
      <c r="I93" s="42">
        <v>0</v>
      </c>
      <c r="J93" s="42">
        <v>0</v>
      </c>
      <c r="K93" s="42">
        <v>0</v>
      </c>
      <c r="L93" s="42">
        <v>0</v>
      </c>
      <c r="M93" s="40">
        <f t="shared" si="14"/>
        <v>0</v>
      </c>
      <c r="N93" s="50"/>
    </row>
    <row r="94" spans="1:15" customFormat="1" ht="25.5" customHeight="1" x14ac:dyDescent="0.25">
      <c r="A94" s="44">
        <v>2800</v>
      </c>
      <c r="B94" s="45" t="s">
        <v>178</v>
      </c>
      <c r="C94" s="39">
        <f t="shared" ref="C94:N94" si="18">SUM(C95:C97)</f>
        <v>0</v>
      </c>
      <c r="D94" s="39">
        <f>SUM(D95:D97)</f>
        <v>0</v>
      </c>
      <c r="E94" s="39">
        <f t="shared" si="18"/>
        <v>0</v>
      </c>
      <c r="F94" s="39">
        <f t="shared" si="18"/>
        <v>4131</v>
      </c>
      <c r="G94" s="39">
        <f t="shared" si="18"/>
        <v>0</v>
      </c>
      <c r="H94" s="39">
        <f t="shared" si="18"/>
        <v>0</v>
      </c>
      <c r="I94" s="39">
        <f t="shared" si="18"/>
        <v>0</v>
      </c>
      <c r="J94" s="39">
        <f t="shared" si="18"/>
        <v>0</v>
      </c>
      <c r="K94" s="39">
        <f t="shared" si="18"/>
        <v>0</v>
      </c>
      <c r="L94" s="39">
        <f t="shared" si="18"/>
        <v>0</v>
      </c>
      <c r="M94" s="39">
        <f t="shared" si="14"/>
        <v>4131</v>
      </c>
      <c r="N94" s="54">
        <f t="shared" si="18"/>
        <v>0</v>
      </c>
    </row>
    <row r="95" spans="1:15" customFormat="1" ht="25.5" customHeight="1" x14ac:dyDescent="0.25">
      <c r="A95" s="51">
        <v>281</v>
      </c>
      <c r="B95" s="47" t="s">
        <v>179</v>
      </c>
      <c r="C95" s="42">
        <v>0</v>
      </c>
      <c r="D95" s="42">
        <v>0</v>
      </c>
      <c r="E95" s="42">
        <v>0</v>
      </c>
      <c r="F95" s="42">
        <v>0</v>
      </c>
      <c r="G95" s="42">
        <v>0</v>
      </c>
      <c r="H95" s="42">
        <v>0</v>
      </c>
      <c r="I95" s="42">
        <v>0</v>
      </c>
      <c r="J95" s="42">
        <v>0</v>
      </c>
      <c r="K95" s="42">
        <v>0</v>
      </c>
      <c r="L95" s="42">
        <v>0</v>
      </c>
      <c r="M95" s="40">
        <f t="shared" si="14"/>
        <v>0</v>
      </c>
      <c r="N95" s="50"/>
    </row>
    <row r="96" spans="1:15" customFormat="1" ht="25.5" customHeight="1" x14ac:dyDescent="0.25">
      <c r="A96" s="51">
        <v>282</v>
      </c>
      <c r="B96" s="47" t="s">
        <v>180</v>
      </c>
      <c r="C96" s="42">
        <v>0</v>
      </c>
      <c r="D96" s="42">
        <v>0</v>
      </c>
      <c r="E96" s="42">
        <v>0</v>
      </c>
      <c r="F96" s="42">
        <v>4131</v>
      </c>
      <c r="G96" s="42">
        <v>0</v>
      </c>
      <c r="H96" s="42">
        <v>0</v>
      </c>
      <c r="I96" s="42">
        <v>0</v>
      </c>
      <c r="J96" s="42">
        <v>0</v>
      </c>
      <c r="K96" s="42">
        <v>0</v>
      </c>
      <c r="L96" s="42">
        <v>0</v>
      </c>
      <c r="M96" s="40">
        <f t="shared" si="14"/>
        <v>4131</v>
      </c>
      <c r="N96" s="50"/>
    </row>
    <row r="97" spans="1:14" customFormat="1" ht="25.5" customHeight="1" x14ac:dyDescent="0.25">
      <c r="A97" s="51">
        <v>283</v>
      </c>
      <c r="B97" s="47" t="s">
        <v>181</v>
      </c>
      <c r="C97" s="42">
        <v>0</v>
      </c>
      <c r="D97" s="42">
        <v>0</v>
      </c>
      <c r="E97" s="42">
        <v>0</v>
      </c>
      <c r="F97" s="42">
        <v>0</v>
      </c>
      <c r="G97" s="42">
        <v>0</v>
      </c>
      <c r="H97" s="42">
        <v>0</v>
      </c>
      <c r="I97" s="42">
        <v>0</v>
      </c>
      <c r="J97" s="42">
        <v>0</v>
      </c>
      <c r="K97" s="42">
        <v>0</v>
      </c>
      <c r="L97" s="42">
        <v>0</v>
      </c>
      <c r="M97" s="40">
        <f t="shared" si="14"/>
        <v>0</v>
      </c>
      <c r="N97" s="50"/>
    </row>
    <row r="98" spans="1:14" customFormat="1" ht="25.5" customHeight="1" x14ac:dyDescent="0.25">
      <c r="A98" s="44">
        <v>2900</v>
      </c>
      <c r="B98" s="45" t="s">
        <v>182</v>
      </c>
      <c r="C98" s="39">
        <f t="shared" ref="C98:N98" si="19">SUM(C99:C107)</f>
        <v>0</v>
      </c>
      <c r="D98" s="39">
        <f>SUM(D99:D107)</f>
        <v>758287.43</v>
      </c>
      <c r="E98" s="39">
        <f t="shared" si="19"/>
        <v>0</v>
      </c>
      <c r="F98" s="39">
        <f t="shared" si="19"/>
        <v>183188.76</v>
      </c>
      <c r="G98" s="39">
        <f t="shared" si="19"/>
        <v>0</v>
      </c>
      <c r="H98" s="39">
        <f t="shared" si="19"/>
        <v>0</v>
      </c>
      <c r="I98" s="39">
        <f t="shared" si="19"/>
        <v>0</v>
      </c>
      <c r="J98" s="39">
        <f t="shared" si="19"/>
        <v>0</v>
      </c>
      <c r="K98" s="39">
        <f t="shared" si="19"/>
        <v>0</v>
      </c>
      <c r="L98" s="39">
        <f t="shared" si="19"/>
        <v>0</v>
      </c>
      <c r="M98" s="39">
        <f t="shared" si="14"/>
        <v>941476.19000000006</v>
      </c>
      <c r="N98" s="54">
        <f t="shared" si="19"/>
        <v>0</v>
      </c>
    </row>
    <row r="99" spans="1:14" customFormat="1" ht="25.5" customHeight="1" x14ac:dyDescent="0.25">
      <c r="A99" s="51">
        <v>291</v>
      </c>
      <c r="B99" s="47" t="s">
        <v>183</v>
      </c>
      <c r="C99" s="42">
        <v>0</v>
      </c>
      <c r="D99" s="42">
        <v>58237.8</v>
      </c>
      <c r="E99" s="42">
        <v>0</v>
      </c>
      <c r="F99" s="42">
        <v>0</v>
      </c>
      <c r="G99" s="42">
        <v>0</v>
      </c>
      <c r="H99" s="42">
        <v>0</v>
      </c>
      <c r="I99" s="42">
        <v>0</v>
      </c>
      <c r="J99" s="42">
        <v>0</v>
      </c>
      <c r="K99" s="42">
        <v>0</v>
      </c>
      <c r="L99" s="42">
        <v>0</v>
      </c>
      <c r="M99" s="40">
        <f t="shared" si="14"/>
        <v>58237.8</v>
      </c>
      <c r="N99" s="50"/>
    </row>
    <row r="100" spans="1:14" customFormat="1" ht="25.5" customHeight="1" x14ac:dyDescent="0.25">
      <c r="A100" s="51">
        <v>292</v>
      </c>
      <c r="B100" s="47" t="s">
        <v>184</v>
      </c>
      <c r="C100" s="42">
        <v>0</v>
      </c>
      <c r="D100" s="42">
        <v>24259.8</v>
      </c>
      <c r="E100" s="42">
        <v>0</v>
      </c>
      <c r="F100" s="42">
        <v>0</v>
      </c>
      <c r="G100" s="42">
        <v>0</v>
      </c>
      <c r="H100" s="42">
        <v>0</v>
      </c>
      <c r="I100" s="42">
        <v>0</v>
      </c>
      <c r="J100" s="42">
        <v>0</v>
      </c>
      <c r="K100" s="42">
        <v>0</v>
      </c>
      <c r="L100" s="42">
        <v>0</v>
      </c>
      <c r="M100" s="40">
        <f t="shared" si="14"/>
        <v>24259.8</v>
      </c>
      <c r="N100" s="50"/>
    </row>
    <row r="101" spans="1:14" customFormat="1" ht="38.25" customHeight="1" x14ac:dyDescent="0.25">
      <c r="A101" s="51">
        <v>293</v>
      </c>
      <c r="B101" s="47" t="s">
        <v>185</v>
      </c>
      <c r="C101" s="42">
        <v>0</v>
      </c>
      <c r="D101" s="42">
        <v>23347.8</v>
      </c>
      <c r="E101" s="42">
        <v>0</v>
      </c>
      <c r="F101" s="42">
        <v>0</v>
      </c>
      <c r="G101" s="42">
        <v>0</v>
      </c>
      <c r="H101" s="42">
        <v>0</v>
      </c>
      <c r="I101" s="42">
        <v>0</v>
      </c>
      <c r="J101" s="42">
        <v>0</v>
      </c>
      <c r="K101" s="42">
        <v>0</v>
      </c>
      <c r="L101" s="42">
        <v>0</v>
      </c>
      <c r="M101" s="40">
        <f t="shared" si="14"/>
        <v>23347.8</v>
      </c>
      <c r="N101" s="50"/>
    </row>
    <row r="102" spans="1:14" customFormat="1" ht="25.5" x14ac:dyDescent="0.25">
      <c r="A102" s="51">
        <v>294</v>
      </c>
      <c r="B102" s="47" t="s">
        <v>186</v>
      </c>
      <c r="C102" s="42">
        <v>0</v>
      </c>
      <c r="D102" s="42">
        <v>15869.8</v>
      </c>
      <c r="E102" s="42">
        <v>0</v>
      </c>
      <c r="F102" s="42">
        <v>0</v>
      </c>
      <c r="G102" s="42">
        <v>0</v>
      </c>
      <c r="H102" s="42">
        <v>0</v>
      </c>
      <c r="I102" s="42">
        <v>0</v>
      </c>
      <c r="J102" s="42">
        <v>0</v>
      </c>
      <c r="K102" s="42">
        <v>0</v>
      </c>
      <c r="L102" s="42">
        <v>0</v>
      </c>
      <c r="M102" s="40">
        <f t="shared" si="14"/>
        <v>15869.8</v>
      </c>
      <c r="N102" s="50"/>
    </row>
    <row r="103" spans="1:14" customFormat="1" ht="42" customHeight="1" x14ac:dyDescent="0.25">
      <c r="A103" s="51">
        <v>295</v>
      </c>
      <c r="B103" s="47" t="s">
        <v>187</v>
      </c>
      <c r="C103" s="42">
        <v>0</v>
      </c>
      <c r="D103" s="42">
        <v>0</v>
      </c>
      <c r="E103" s="42">
        <v>0</v>
      </c>
      <c r="F103" s="42">
        <v>0</v>
      </c>
      <c r="G103" s="42">
        <v>0</v>
      </c>
      <c r="H103" s="42">
        <v>0</v>
      </c>
      <c r="I103" s="42">
        <v>0</v>
      </c>
      <c r="J103" s="42">
        <v>0</v>
      </c>
      <c r="K103" s="42">
        <v>0</v>
      </c>
      <c r="L103" s="42">
        <v>0</v>
      </c>
      <c r="M103" s="40">
        <f t="shared" si="14"/>
        <v>0</v>
      </c>
      <c r="N103" s="50"/>
    </row>
    <row r="104" spans="1:14" customFormat="1" ht="26.25" customHeight="1" x14ac:dyDescent="0.25">
      <c r="A104" s="51">
        <v>296</v>
      </c>
      <c r="B104" s="47" t="s">
        <v>188</v>
      </c>
      <c r="C104" s="42">
        <v>0</v>
      </c>
      <c r="D104" s="42">
        <v>261698.23</v>
      </c>
      <c r="E104" s="42">
        <v>0</v>
      </c>
      <c r="F104" s="42">
        <v>183188.76</v>
      </c>
      <c r="G104" s="42">
        <v>0</v>
      </c>
      <c r="H104" s="42">
        <v>0</v>
      </c>
      <c r="I104" s="42">
        <v>0</v>
      </c>
      <c r="J104" s="42">
        <v>0</v>
      </c>
      <c r="K104" s="42">
        <v>0</v>
      </c>
      <c r="L104" s="42">
        <v>0</v>
      </c>
      <c r="M104" s="40">
        <f t="shared" si="14"/>
        <v>444886.99</v>
      </c>
      <c r="N104" s="50"/>
    </row>
    <row r="105" spans="1:14" customFormat="1" ht="25.5" x14ac:dyDescent="0.25">
      <c r="A105" s="51">
        <v>297</v>
      </c>
      <c r="B105" s="47" t="s">
        <v>189</v>
      </c>
      <c r="C105" s="42">
        <v>0</v>
      </c>
      <c r="D105" s="42">
        <v>0</v>
      </c>
      <c r="E105" s="42">
        <v>0</v>
      </c>
      <c r="F105" s="42">
        <v>0</v>
      </c>
      <c r="G105" s="42">
        <v>0</v>
      </c>
      <c r="H105" s="42">
        <v>0</v>
      </c>
      <c r="I105" s="42">
        <v>0</v>
      </c>
      <c r="J105" s="42">
        <v>0</v>
      </c>
      <c r="K105" s="42">
        <v>0</v>
      </c>
      <c r="L105" s="42">
        <v>0</v>
      </c>
      <c r="M105" s="40">
        <f t="shared" si="14"/>
        <v>0</v>
      </c>
      <c r="N105" s="50"/>
    </row>
    <row r="106" spans="1:14" customFormat="1" ht="30" customHeight="1" x14ac:dyDescent="0.25">
      <c r="A106" s="51">
        <v>298</v>
      </c>
      <c r="B106" s="47" t="s">
        <v>190</v>
      </c>
      <c r="C106" s="42">
        <v>0</v>
      </c>
      <c r="D106" s="42">
        <v>374874</v>
      </c>
      <c r="E106" s="42">
        <v>0</v>
      </c>
      <c r="F106" s="42">
        <v>0</v>
      </c>
      <c r="G106" s="42">
        <v>0</v>
      </c>
      <c r="H106" s="42">
        <v>0</v>
      </c>
      <c r="I106" s="42">
        <v>0</v>
      </c>
      <c r="J106" s="42">
        <v>0</v>
      </c>
      <c r="K106" s="42">
        <v>0</v>
      </c>
      <c r="L106" s="42">
        <v>0</v>
      </c>
      <c r="M106" s="40">
        <f t="shared" si="14"/>
        <v>374874</v>
      </c>
      <c r="N106" s="50"/>
    </row>
    <row r="107" spans="1:14" customFormat="1" ht="25.5" customHeight="1" x14ac:dyDescent="0.25">
      <c r="A107" s="51">
        <v>299</v>
      </c>
      <c r="B107" s="47" t="s">
        <v>191</v>
      </c>
      <c r="C107" s="42">
        <v>0</v>
      </c>
      <c r="D107" s="42">
        <v>0</v>
      </c>
      <c r="E107" s="42">
        <v>0</v>
      </c>
      <c r="F107" s="42">
        <v>0</v>
      </c>
      <c r="G107" s="42">
        <v>0</v>
      </c>
      <c r="H107" s="42">
        <v>0</v>
      </c>
      <c r="I107" s="42">
        <v>0</v>
      </c>
      <c r="J107" s="42">
        <v>0</v>
      </c>
      <c r="K107" s="42">
        <v>0</v>
      </c>
      <c r="L107" s="42">
        <v>0</v>
      </c>
      <c r="M107" s="40">
        <f t="shared" si="14"/>
        <v>0</v>
      </c>
      <c r="N107" s="50"/>
    </row>
    <row r="108" spans="1:14" s="29" customFormat="1" ht="25.5" customHeight="1" x14ac:dyDescent="0.25">
      <c r="A108" s="99">
        <v>3000</v>
      </c>
      <c r="B108" s="100" t="s">
        <v>30</v>
      </c>
      <c r="C108" s="98">
        <f t="shared" ref="C108:N108" si="20">C109+C119+C129+C139+C149+C159+C167+C177+C183</f>
        <v>0</v>
      </c>
      <c r="D108" s="98">
        <f>D109+D119+D129+D139+D149+D159+D167+D177+D183</f>
        <v>2694335.2800000003</v>
      </c>
      <c r="E108" s="98">
        <f t="shared" si="20"/>
        <v>253845</v>
      </c>
      <c r="F108" s="98">
        <f t="shared" si="20"/>
        <v>2879053.5799999996</v>
      </c>
      <c r="G108" s="98">
        <f t="shared" si="20"/>
        <v>4483081</v>
      </c>
      <c r="H108" s="98">
        <f t="shared" si="20"/>
        <v>100846</v>
      </c>
      <c r="I108" s="98">
        <f t="shared" si="20"/>
        <v>2500</v>
      </c>
      <c r="J108" s="98">
        <f t="shared" si="20"/>
        <v>3500</v>
      </c>
      <c r="K108" s="98">
        <f t="shared" si="20"/>
        <v>0</v>
      </c>
      <c r="L108" s="98">
        <f t="shared" si="20"/>
        <v>0</v>
      </c>
      <c r="M108" s="98">
        <f t="shared" si="14"/>
        <v>10417160.859999999</v>
      </c>
      <c r="N108" s="57">
        <f t="shared" si="20"/>
        <v>0</v>
      </c>
    </row>
    <row r="109" spans="1:14" customFormat="1" ht="25.5" customHeight="1" x14ac:dyDescent="0.25">
      <c r="A109" s="44">
        <v>3100</v>
      </c>
      <c r="B109" s="45" t="s">
        <v>192</v>
      </c>
      <c r="C109" s="39">
        <f>SUM(C110:C118)</f>
        <v>0</v>
      </c>
      <c r="D109" s="39">
        <f>SUM(D110:D118)</f>
        <v>343987.23</v>
      </c>
      <c r="E109" s="39">
        <f t="shared" ref="E109:N109" si="21">SUM(E110:E118)</f>
        <v>0</v>
      </c>
      <c r="F109" s="39">
        <f t="shared" si="21"/>
        <v>2663956.7599999998</v>
      </c>
      <c r="G109" s="39">
        <f t="shared" si="21"/>
        <v>1563081</v>
      </c>
      <c r="H109" s="39">
        <f t="shared" si="21"/>
        <v>0</v>
      </c>
      <c r="I109" s="39">
        <f t="shared" si="21"/>
        <v>0</v>
      </c>
      <c r="J109" s="39">
        <f t="shared" si="21"/>
        <v>0</v>
      </c>
      <c r="K109" s="39">
        <f t="shared" si="21"/>
        <v>0</v>
      </c>
      <c r="L109" s="39">
        <f t="shared" si="21"/>
        <v>0</v>
      </c>
      <c r="M109" s="39">
        <f t="shared" si="14"/>
        <v>4571024.99</v>
      </c>
      <c r="N109" s="54">
        <f t="shared" si="21"/>
        <v>0</v>
      </c>
    </row>
    <row r="110" spans="1:14" customFormat="1" ht="25.5" customHeight="1" x14ac:dyDescent="0.25">
      <c r="A110" s="51">
        <v>311</v>
      </c>
      <c r="B110" s="47" t="s">
        <v>193</v>
      </c>
      <c r="C110" s="42">
        <v>0</v>
      </c>
      <c r="D110" s="42">
        <v>0</v>
      </c>
      <c r="E110" s="42">
        <v>0</v>
      </c>
      <c r="F110" s="42">
        <v>2511544</v>
      </c>
      <c r="G110" s="42">
        <v>1563081</v>
      </c>
      <c r="H110" s="42">
        <v>0</v>
      </c>
      <c r="I110" s="42">
        <v>0</v>
      </c>
      <c r="J110" s="42">
        <v>0</v>
      </c>
      <c r="K110" s="42">
        <v>0</v>
      </c>
      <c r="L110" s="42">
        <v>0</v>
      </c>
      <c r="M110" s="40">
        <f t="shared" si="14"/>
        <v>4074625</v>
      </c>
      <c r="N110" s="50"/>
    </row>
    <row r="111" spans="1:14" customFormat="1" ht="25.5" customHeight="1" x14ac:dyDescent="0.25">
      <c r="A111" s="51">
        <v>312</v>
      </c>
      <c r="B111" s="47" t="s">
        <v>194</v>
      </c>
      <c r="C111" s="42">
        <v>0</v>
      </c>
      <c r="D111" s="42">
        <v>207618.23</v>
      </c>
      <c r="E111" s="42">
        <v>0</v>
      </c>
      <c r="F111" s="42">
        <v>145332.76</v>
      </c>
      <c r="G111" s="42">
        <v>0</v>
      </c>
      <c r="H111" s="42">
        <v>0</v>
      </c>
      <c r="I111" s="42">
        <v>0</v>
      </c>
      <c r="J111" s="42">
        <v>0</v>
      </c>
      <c r="K111" s="42">
        <v>0</v>
      </c>
      <c r="L111" s="42">
        <v>0</v>
      </c>
      <c r="M111" s="40">
        <f t="shared" si="14"/>
        <v>352950.99</v>
      </c>
      <c r="N111" s="50"/>
    </row>
    <row r="112" spans="1:14" customFormat="1" ht="25.5" customHeight="1" x14ac:dyDescent="0.25">
      <c r="A112" s="51">
        <v>313</v>
      </c>
      <c r="B112" s="47" t="s">
        <v>195</v>
      </c>
      <c r="C112" s="42">
        <v>0</v>
      </c>
      <c r="D112" s="42">
        <v>0</v>
      </c>
      <c r="E112" s="42">
        <v>0</v>
      </c>
      <c r="F112" s="42">
        <v>0</v>
      </c>
      <c r="G112" s="42">
        <v>0</v>
      </c>
      <c r="H112" s="42">
        <v>0</v>
      </c>
      <c r="I112" s="42">
        <v>0</v>
      </c>
      <c r="J112" s="42">
        <v>0</v>
      </c>
      <c r="K112" s="42">
        <v>0</v>
      </c>
      <c r="L112" s="42">
        <v>0</v>
      </c>
      <c r="M112" s="40">
        <f t="shared" si="14"/>
        <v>0</v>
      </c>
      <c r="N112" s="50"/>
    </row>
    <row r="113" spans="1:14" customFormat="1" ht="25.5" customHeight="1" x14ac:dyDescent="0.25">
      <c r="A113" s="51">
        <v>314</v>
      </c>
      <c r="B113" s="47" t="s">
        <v>196</v>
      </c>
      <c r="C113" s="42">
        <v>0</v>
      </c>
      <c r="D113" s="42">
        <v>125215</v>
      </c>
      <c r="E113" s="42">
        <v>0</v>
      </c>
      <c r="F113" s="42">
        <v>7080</v>
      </c>
      <c r="G113" s="42">
        <v>0</v>
      </c>
      <c r="H113" s="42">
        <v>0</v>
      </c>
      <c r="I113" s="42">
        <v>0</v>
      </c>
      <c r="J113" s="42">
        <v>0</v>
      </c>
      <c r="K113" s="42">
        <v>0</v>
      </c>
      <c r="L113" s="42">
        <v>0</v>
      </c>
      <c r="M113" s="40">
        <f t="shared" si="14"/>
        <v>132295</v>
      </c>
      <c r="N113" s="50"/>
    </row>
    <row r="114" spans="1:14" customFormat="1" ht="25.5" customHeight="1" x14ac:dyDescent="0.25">
      <c r="A114" s="51">
        <v>315</v>
      </c>
      <c r="B114" s="47" t="s">
        <v>197</v>
      </c>
      <c r="C114" s="42">
        <v>0</v>
      </c>
      <c r="D114" s="42">
        <v>7000</v>
      </c>
      <c r="E114" s="42">
        <v>0</v>
      </c>
      <c r="F114" s="42">
        <v>0</v>
      </c>
      <c r="G114" s="42">
        <v>0</v>
      </c>
      <c r="H114" s="42">
        <v>0</v>
      </c>
      <c r="I114" s="42">
        <v>0</v>
      </c>
      <c r="J114" s="42">
        <v>0</v>
      </c>
      <c r="K114" s="42">
        <v>0</v>
      </c>
      <c r="L114" s="42">
        <v>0</v>
      </c>
      <c r="M114" s="40">
        <f t="shared" si="14"/>
        <v>7000</v>
      </c>
      <c r="N114" s="50"/>
    </row>
    <row r="115" spans="1:14" customFormat="1" ht="25.5" customHeight="1" x14ac:dyDescent="0.25">
      <c r="A115" s="51">
        <v>316</v>
      </c>
      <c r="B115" s="47" t="s">
        <v>198</v>
      </c>
      <c r="C115" s="42">
        <v>0</v>
      </c>
      <c r="D115" s="42">
        <v>0</v>
      </c>
      <c r="E115" s="42">
        <v>0</v>
      </c>
      <c r="F115" s="42">
        <v>0</v>
      </c>
      <c r="G115" s="42">
        <v>0</v>
      </c>
      <c r="H115" s="42">
        <v>0</v>
      </c>
      <c r="I115" s="42">
        <v>0</v>
      </c>
      <c r="J115" s="42">
        <v>0</v>
      </c>
      <c r="K115" s="42">
        <v>0</v>
      </c>
      <c r="L115" s="42">
        <v>0</v>
      </c>
      <c r="M115" s="40">
        <f t="shared" si="14"/>
        <v>0</v>
      </c>
      <c r="N115" s="50"/>
    </row>
    <row r="116" spans="1:14" customFormat="1" ht="35.25" customHeight="1" x14ac:dyDescent="0.25">
      <c r="A116" s="51">
        <v>317</v>
      </c>
      <c r="B116" s="47" t="s">
        <v>199</v>
      </c>
      <c r="C116" s="42">
        <v>0</v>
      </c>
      <c r="D116" s="42">
        <v>3154</v>
      </c>
      <c r="E116" s="42">
        <v>0</v>
      </c>
      <c r="F116" s="42">
        <v>0</v>
      </c>
      <c r="G116" s="42">
        <v>0</v>
      </c>
      <c r="H116" s="42">
        <v>0</v>
      </c>
      <c r="I116" s="42">
        <v>0</v>
      </c>
      <c r="J116" s="42">
        <v>0</v>
      </c>
      <c r="K116" s="42">
        <v>0</v>
      </c>
      <c r="L116" s="42">
        <v>0</v>
      </c>
      <c r="M116" s="40">
        <f t="shared" si="14"/>
        <v>3154</v>
      </c>
      <c r="N116" s="50"/>
    </row>
    <row r="117" spans="1:14" customFormat="1" ht="25.5" customHeight="1" x14ac:dyDescent="0.25">
      <c r="A117" s="51">
        <v>318</v>
      </c>
      <c r="B117" s="47" t="s">
        <v>200</v>
      </c>
      <c r="C117" s="42">
        <v>0</v>
      </c>
      <c r="D117" s="42">
        <v>1000</v>
      </c>
      <c r="E117" s="42">
        <v>0</v>
      </c>
      <c r="F117" s="42">
        <v>0</v>
      </c>
      <c r="G117" s="42">
        <v>0</v>
      </c>
      <c r="H117" s="42">
        <v>0</v>
      </c>
      <c r="I117" s="42">
        <v>0</v>
      </c>
      <c r="J117" s="42">
        <v>0</v>
      </c>
      <c r="K117" s="42">
        <v>0</v>
      </c>
      <c r="L117" s="42">
        <v>0</v>
      </c>
      <c r="M117" s="40">
        <f t="shared" si="14"/>
        <v>1000</v>
      </c>
      <c r="N117" s="50"/>
    </row>
    <row r="118" spans="1:14" customFormat="1" ht="25.5" customHeight="1" x14ac:dyDescent="0.25">
      <c r="A118" s="51">
        <v>319</v>
      </c>
      <c r="B118" s="47" t="s">
        <v>201</v>
      </c>
      <c r="C118" s="42">
        <v>0</v>
      </c>
      <c r="D118" s="42">
        <v>0</v>
      </c>
      <c r="E118" s="42">
        <v>0</v>
      </c>
      <c r="F118" s="42">
        <v>0</v>
      </c>
      <c r="G118" s="42">
        <v>0</v>
      </c>
      <c r="H118" s="42">
        <v>0</v>
      </c>
      <c r="I118" s="42">
        <v>0</v>
      </c>
      <c r="J118" s="42">
        <v>0</v>
      </c>
      <c r="K118" s="42">
        <v>0</v>
      </c>
      <c r="L118" s="42">
        <v>0</v>
      </c>
      <c r="M118" s="40">
        <f t="shared" si="14"/>
        <v>0</v>
      </c>
      <c r="N118" s="50"/>
    </row>
    <row r="119" spans="1:14" customFormat="1" ht="25.5" customHeight="1" x14ac:dyDescent="0.25">
      <c r="A119" s="44">
        <v>3200</v>
      </c>
      <c r="B119" s="45" t="s">
        <v>202</v>
      </c>
      <c r="C119" s="39">
        <f t="shared" ref="C119:N119" si="22">SUM(C120:C128)</f>
        <v>0</v>
      </c>
      <c r="D119" s="39">
        <f>SUM(D120:D128)</f>
        <v>1010954</v>
      </c>
      <c r="E119" s="39">
        <f t="shared" si="22"/>
        <v>253845</v>
      </c>
      <c r="F119" s="39">
        <f t="shared" si="22"/>
        <v>0</v>
      </c>
      <c r="G119" s="39">
        <f t="shared" si="22"/>
        <v>0</v>
      </c>
      <c r="H119" s="39">
        <f t="shared" si="22"/>
        <v>0</v>
      </c>
      <c r="I119" s="39">
        <f t="shared" si="22"/>
        <v>0</v>
      </c>
      <c r="J119" s="39">
        <f t="shared" si="22"/>
        <v>0</v>
      </c>
      <c r="K119" s="39">
        <f t="shared" si="22"/>
        <v>0</v>
      </c>
      <c r="L119" s="39">
        <f t="shared" si="22"/>
        <v>0</v>
      </c>
      <c r="M119" s="39">
        <f t="shared" si="14"/>
        <v>1264799</v>
      </c>
      <c r="N119" s="54">
        <f t="shared" si="22"/>
        <v>0</v>
      </c>
    </row>
    <row r="120" spans="1:14" ht="25.5" customHeight="1" x14ac:dyDescent="0.25">
      <c r="A120" s="51">
        <v>321</v>
      </c>
      <c r="B120" s="47" t="s">
        <v>203</v>
      </c>
      <c r="C120" s="42">
        <v>0</v>
      </c>
      <c r="D120" s="42">
        <v>153120</v>
      </c>
      <c r="E120" s="42">
        <v>0</v>
      </c>
      <c r="F120" s="42">
        <v>0</v>
      </c>
      <c r="G120" s="42">
        <v>0</v>
      </c>
      <c r="H120" s="42">
        <v>0</v>
      </c>
      <c r="I120" s="42">
        <v>0</v>
      </c>
      <c r="J120" s="42">
        <v>0</v>
      </c>
      <c r="K120" s="42">
        <v>0</v>
      </c>
      <c r="L120" s="42">
        <v>0</v>
      </c>
      <c r="M120" s="37">
        <f t="shared" si="14"/>
        <v>153120</v>
      </c>
      <c r="N120" s="58"/>
    </row>
    <row r="121" spans="1:14" ht="25.5" customHeight="1" x14ac:dyDescent="0.25">
      <c r="A121" s="51">
        <v>322</v>
      </c>
      <c r="B121" s="47" t="s">
        <v>204</v>
      </c>
      <c r="C121" s="42">
        <v>0</v>
      </c>
      <c r="D121" s="42">
        <v>189120</v>
      </c>
      <c r="E121" s="42">
        <v>0</v>
      </c>
      <c r="F121" s="42">
        <v>0</v>
      </c>
      <c r="G121" s="42">
        <v>0</v>
      </c>
      <c r="H121" s="42">
        <v>0</v>
      </c>
      <c r="I121" s="42">
        <v>0</v>
      </c>
      <c r="J121" s="42">
        <v>0</v>
      </c>
      <c r="K121" s="42">
        <v>0</v>
      </c>
      <c r="L121" s="42">
        <v>0</v>
      </c>
      <c r="M121" s="37">
        <f t="shared" si="14"/>
        <v>189120</v>
      </c>
      <c r="N121" s="58"/>
    </row>
    <row r="122" spans="1:14" ht="25.5" x14ac:dyDescent="0.25">
      <c r="A122" s="51">
        <v>323</v>
      </c>
      <c r="B122" s="47" t="s">
        <v>205</v>
      </c>
      <c r="C122" s="42">
        <v>0</v>
      </c>
      <c r="D122" s="42">
        <v>658869</v>
      </c>
      <c r="E122" s="42">
        <v>0</v>
      </c>
      <c r="F122" s="42">
        <v>0</v>
      </c>
      <c r="G122" s="42">
        <v>0</v>
      </c>
      <c r="H122" s="42">
        <v>0</v>
      </c>
      <c r="I122" s="42">
        <v>0</v>
      </c>
      <c r="J122" s="42">
        <v>0</v>
      </c>
      <c r="K122" s="42">
        <v>0</v>
      </c>
      <c r="L122" s="42">
        <v>0</v>
      </c>
      <c r="M122" s="37">
        <f t="shared" si="14"/>
        <v>658869</v>
      </c>
      <c r="N122" s="58"/>
    </row>
    <row r="123" spans="1:14" ht="30" customHeight="1" x14ac:dyDescent="0.25">
      <c r="A123" s="51">
        <v>324</v>
      </c>
      <c r="B123" s="47" t="s">
        <v>206</v>
      </c>
      <c r="C123" s="42">
        <v>0</v>
      </c>
      <c r="D123" s="42">
        <v>0</v>
      </c>
      <c r="E123" s="42">
        <v>0</v>
      </c>
      <c r="F123" s="42">
        <v>0</v>
      </c>
      <c r="G123" s="42">
        <v>0</v>
      </c>
      <c r="H123" s="42">
        <v>0</v>
      </c>
      <c r="I123" s="42">
        <v>0</v>
      </c>
      <c r="J123" s="42">
        <v>0</v>
      </c>
      <c r="K123" s="42">
        <v>0</v>
      </c>
      <c r="L123" s="42">
        <v>0</v>
      </c>
      <c r="M123" s="37">
        <f t="shared" si="14"/>
        <v>0</v>
      </c>
      <c r="N123" s="58"/>
    </row>
    <row r="124" spans="1:14" ht="25.5" customHeight="1" x14ac:dyDescent="0.25">
      <c r="A124" s="51">
        <v>325</v>
      </c>
      <c r="B124" s="47" t="s">
        <v>207</v>
      </c>
      <c r="C124" s="42">
        <v>0</v>
      </c>
      <c r="D124" s="42">
        <v>9845</v>
      </c>
      <c r="E124" s="42">
        <v>253845</v>
      </c>
      <c r="F124" s="42">
        <v>0</v>
      </c>
      <c r="G124" s="42">
        <v>0</v>
      </c>
      <c r="H124" s="42">
        <v>0</v>
      </c>
      <c r="I124" s="42">
        <v>0</v>
      </c>
      <c r="J124" s="42">
        <v>0</v>
      </c>
      <c r="K124" s="42">
        <v>0</v>
      </c>
      <c r="L124" s="42">
        <v>0</v>
      </c>
      <c r="M124" s="37">
        <f t="shared" si="14"/>
        <v>263690</v>
      </c>
      <c r="N124" s="58"/>
    </row>
    <row r="125" spans="1:14" ht="25.5" customHeight="1" x14ac:dyDescent="0.25">
      <c r="A125" s="51">
        <v>326</v>
      </c>
      <c r="B125" s="47" t="s">
        <v>208</v>
      </c>
      <c r="C125" s="42">
        <v>0</v>
      </c>
      <c r="D125" s="42">
        <v>0</v>
      </c>
      <c r="E125" s="42">
        <v>0</v>
      </c>
      <c r="F125" s="42">
        <v>0</v>
      </c>
      <c r="G125" s="42">
        <v>0</v>
      </c>
      <c r="H125" s="42">
        <v>0</v>
      </c>
      <c r="I125" s="42">
        <v>0</v>
      </c>
      <c r="J125" s="42">
        <v>0</v>
      </c>
      <c r="K125" s="42">
        <v>0</v>
      </c>
      <c r="L125" s="42">
        <v>0</v>
      </c>
      <c r="M125" s="37">
        <f t="shared" si="14"/>
        <v>0</v>
      </c>
      <c r="N125" s="58"/>
    </row>
    <row r="126" spans="1:14" ht="25.5" customHeight="1" x14ac:dyDescent="0.25">
      <c r="A126" s="51">
        <v>327</v>
      </c>
      <c r="B126" s="47" t="s">
        <v>209</v>
      </c>
      <c r="C126" s="42">
        <v>0</v>
      </c>
      <c r="D126" s="42">
        <v>0</v>
      </c>
      <c r="E126" s="42">
        <v>0</v>
      </c>
      <c r="F126" s="42">
        <v>0</v>
      </c>
      <c r="G126" s="42">
        <v>0</v>
      </c>
      <c r="H126" s="42">
        <v>0</v>
      </c>
      <c r="I126" s="42">
        <v>0</v>
      </c>
      <c r="J126" s="42">
        <v>0</v>
      </c>
      <c r="K126" s="42">
        <v>0</v>
      </c>
      <c r="L126" s="42">
        <v>0</v>
      </c>
      <c r="M126" s="37">
        <f t="shared" si="14"/>
        <v>0</v>
      </c>
      <c r="N126" s="58"/>
    </row>
    <row r="127" spans="1:14" ht="25.5" customHeight="1" x14ac:dyDescent="0.25">
      <c r="A127" s="51">
        <v>328</v>
      </c>
      <c r="B127" s="47" t="s">
        <v>210</v>
      </c>
      <c r="C127" s="42">
        <v>0</v>
      </c>
      <c r="D127" s="42">
        <v>0</v>
      </c>
      <c r="E127" s="42">
        <v>0</v>
      </c>
      <c r="F127" s="42">
        <v>0</v>
      </c>
      <c r="G127" s="42">
        <v>0</v>
      </c>
      <c r="H127" s="42">
        <v>0</v>
      </c>
      <c r="I127" s="42">
        <v>0</v>
      </c>
      <c r="J127" s="42">
        <v>0</v>
      </c>
      <c r="K127" s="42">
        <v>0</v>
      </c>
      <c r="L127" s="42">
        <v>0</v>
      </c>
      <c r="M127" s="37">
        <f t="shared" si="14"/>
        <v>0</v>
      </c>
      <c r="N127" s="58"/>
    </row>
    <row r="128" spans="1:14" ht="25.5" customHeight="1" x14ac:dyDescent="0.25">
      <c r="A128" s="51">
        <v>329</v>
      </c>
      <c r="B128" s="47" t="s">
        <v>211</v>
      </c>
      <c r="C128" s="42">
        <v>0</v>
      </c>
      <c r="D128" s="42">
        <v>0</v>
      </c>
      <c r="E128" s="42">
        <v>0</v>
      </c>
      <c r="F128" s="42">
        <v>0</v>
      </c>
      <c r="G128" s="42">
        <v>0</v>
      </c>
      <c r="H128" s="42">
        <v>0</v>
      </c>
      <c r="I128" s="42">
        <v>0</v>
      </c>
      <c r="J128" s="42">
        <v>0</v>
      </c>
      <c r="K128" s="42">
        <v>0</v>
      </c>
      <c r="L128" s="42">
        <v>0</v>
      </c>
      <c r="M128" s="37">
        <f t="shared" si="14"/>
        <v>0</v>
      </c>
      <c r="N128" s="58"/>
    </row>
    <row r="129" spans="1:14" customFormat="1" ht="30" x14ac:dyDescent="0.25">
      <c r="A129" s="44">
        <v>3300</v>
      </c>
      <c r="B129" s="45" t="s">
        <v>212</v>
      </c>
      <c r="C129" s="39">
        <f t="shared" ref="C129:N129" si="23">SUM(C130:C138)</f>
        <v>0</v>
      </c>
      <c r="D129" s="39">
        <f>SUM(D130:D138)</f>
        <v>279455</v>
      </c>
      <c r="E129" s="39">
        <f t="shared" si="23"/>
        <v>0</v>
      </c>
      <c r="F129" s="39">
        <f t="shared" si="23"/>
        <v>0</v>
      </c>
      <c r="G129" s="39">
        <f t="shared" si="23"/>
        <v>0</v>
      </c>
      <c r="H129" s="39">
        <f t="shared" si="23"/>
        <v>0</v>
      </c>
      <c r="I129" s="39">
        <f t="shared" si="23"/>
        <v>0</v>
      </c>
      <c r="J129" s="39">
        <f t="shared" si="23"/>
        <v>0</v>
      </c>
      <c r="K129" s="39">
        <f t="shared" si="23"/>
        <v>0</v>
      </c>
      <c r="L129" s="39">
        <f t="shared" si="23"/>
        <v>0</v>
      </c>
      <c r="M129" s="39">
        <f t="shared" si="14"/>
        <v>279455</v>
      </c>
      <c r="N129" s="54">
        <f t="shared" si="23"/>
        <v>0</v>
      </c>
    </row>
    <row r="130" spans="1:14" customFormat="1" ht="25.5" customHeight="1" x14ac:dyDescent="0.25">
      <c r="A130" s="51">
        <v>331</v>
      </c>
      <c r="B130" s="46" t="s">
        <v>213</v>
      </c>
      <c r="C130" s="42">
        <v>0</v>
      </c>
      <c r="D130" s="42">
        <v>49911</v>
      </c>
      <c r="E130" s="42">
        <v>0</v>
      </c>
      <c r="F130" s="42">
        <v>0</v>
      </c>
      <c r="G130" s="42">
        <v>0</v>
      </c>
      <c r="H130" s="42">
        <v>0</v>
      </c>
      <c r="I130" s="42">
        <v>0</v>
      </c>
      <c r="J130" s="42">
        <v>0</v>
      </c>
      <c r="K130" s="42">
        <v>0</v>
      </c>
      <c r="L130" s="42">
        <v>0</v>
      </c>
      <c r="M130" s="40">
        <f t="shared" si="14"/>
        <v>49911</v>
      </c>
      <c r="N130" s="50"/>
    </row>
    <row r="131" spans="1:14" customFormat="1" ht="30.75" customHeight="1" x14ac:dyDescent="0.25">
      <c r="A131" s="51">
        <v>332</v>
      </c>
      <c r="B131" s="47" t="s">
        <v>214</v>
      </c>
      <c r="C131" s="42">
        <v>0</v>
      </c>
      <c r="D131" s="42">
        <v>48328</v>
      </c>
      <c r="E131" s="42">
        <v>0</v>
      </c>
      <c r="F131" s="42">
        <v>0</v>
      </c>
      <c r="G131" s="42">
        <v>0</v>
      </c>
      <c r="H131" s="42">
        <v>0</v>
      </c>
      <c r="I131" s="42">
        <v>0</v>
      </c>
      <c r="J131" s="42">
        <v>0</v>
      </c>
      <c r="K131" s="42">
        <v>0</v>
      </c>
      <c r="L131" s="42">
        <v>0</v>
      </c>
      <c r="M131" s="40">
        <f t="shared" si="14"/>
        <v>48328</v>
      </c>
      <c r="N131" s="50"/>
    </row>
    <row r="132" spans="1:14" customFormat="1" ht="33" customHeight="1" x14ac:dyDescent="0.25">
      <c r="A132" s="51">
        <v>333</v>
      </c>
      <c r="B132" s="47" t="s">
        <v>215</v>
      </c>
      <c r="C132" s="42">
        <v>0</v>
      </c>
      <c r="D132" s="42">
        <v>0</v>
      </c>
      <c r="E132" s="42">
        <v>0</v>
      </c>
      <c r="F132" s="42">
        <v>0</v>
      </c>
      <c r="G132" s="42">
        <v>0</v>
      </c>
      <c r="H132" s="42">
        <v>0</v>
      </c>
      <c r="I132" s="42">
        <v>0</v>
      </c>
      <c r="J132" s="42">
        <v>0</v>
      </c>
      <c r="K132" s="42">
        <v>0</v>
      </c>
      <c r="L132" s="42">
        <v>0</v>
      </c>
      <c r="M132" s="40">
        <f t="shared" si="14"/>
        <v>0</v>
      </c>
      <c r="N132" s="50"/>
    </row>
    <row r="133" spans="1:14" customFormat="1" ht="25.5" customHeight="1" x14ac:dyDescent="0.25">
      <c r="A133" s="51">
        <v>334</v>
      </c>
      <c r="B133" s="47" t="s">
        <v>216</v>
      </c>
      <c r="C133" s="42">
        <v>0</v>
      </c>
      <c r="D133" s="42">
        <v>15007</v>
      </c>
      <c r="E133" s="42">
        <v>0</v>
      </c>
      <c r="F133" s="42">
        <v>0</v>
      </c>
      <c r="G133" s="42">
        <v>0</v>
      </c>
      <c r="H133" s="42">
        <v>0</v>
      </c>
      <c r="I133" s="42">
        <v>0</v>
      </c>
      <c r="J133" s="42">
        <v>0</v>
      </c>
      <c r="K133" s="42">
        <v>0</v>
      </c>
      <c r="L133" s="42">
        <v>0</v>
      </c>
      <c r="M133" s="40">
        <f t="shared" si="14"/>
        <v>15007</v>
      </c>
      <c r="N133" s="50"/>
    </row>
    <row r="134" spans="1:14" customFormat="1" ht="25.5" customHeight="1" x14ac:dyDescent="0.25">
      <c r="A134" s="51">
        <v>335</v>
      </c>
      <c r="B134" s="47" t="s">
        <v>217</v>
      </c>
      <c r="C134" s="42">
        <v>0</v>
      </c>
      <c r="D134" s="42">
        <v>0</v>
      </c>
      <c r="E134" s="42">
        <v>0</v>
      </c>
      <c r="F134" s="42">
        <v>0</v>
      </c>
      <c r="G134" s="42">
        <v>0</v>
      </c>
      <c r="H134" s="42">
        <v>0</v>
      </c>
      <c r="I134" s="42">
        <v>0</v>
      </c>
      <c r="J134" s="42">
        <v>0</v>
      </c>
      <c r="K134" s="42">
        <v>0</v>
      </c>
      <c r="L134" s="42">
        <v>0</v>
      </c>
      <c r="M134" s="40">
        <f t="shared" si="14"/>
        <v>0</v>
      </c>
      <c r="N134" s="50"/>
    </row>
    <row r="135" spans="1:14" customFormat="1" ht="25.5" x14ac:dyDescent="0.25">
      <c r="A135" s="51">
        <v>336</v>
      </c>
      <c r="B135" s="47" t="s">
        <v>218</v>
      </c>
      <c r="C135" s="42">
        <v>0</v>
      </c>
      <c r="D135" s="42">
        <v>609</v>
      </c>
      <c r="E135" s="42">
        <v>0</v>
      </c>
      <c r="F135" s="42">
        <v>0</v>
      </c>
      <c r="G135" s="42">
        <v>0</v>
      </c>
      <c r="H135" s="42">
        <v>0</v>
      </c>
      <c r="I135" s="42">
        <v>0</v>
      </c>
      <c r="J135" s="42">
        <v>0</v>
      </c>
      <c r="K135" s="42">
        <v>0</v>
      </c>
      <c r="L135" s="42">
        <v>0</v>
      </c>
      <c r="M135" s="40">
        <f t="shared" ref="M135:M198" si="24">SUM(C135:L135)</f>
        <v>609</v>
      </c>
      <c r="N135" s="50"/>
    </row>
    <row r="136" spans="1:14" customFormat="1" ht="25.5" customHeight="1" x14ac:dyDescent="0.25">
      <c r="A136" s="51">
        <v>337</v>
      </c>
      <c r="B136" s="47" t="s">
        <v>219</v>
      </c>
      <c r="C136" s="42">
        <v>0</v>
      </c>
      <c r="D136" s="42">
        <v>0</v>
      </c>
      <c r="E136" s="42">
        <v>0</v>
      </c>
      <c r="F136" s="42">
        <v>0</v>
      </c>
      <c r="G136" s="42">
        <v>0</v>
      </c>
      <c r="H136" s="42">
        <v>0</v>
      </c>
      <c r="I136" s="42">
        <v>0</v>
      </c>
      <c r="J136" s="42">
        <v>0</v>
      </c>
      <c r="K136" s="42">
        <v>0</v>
      </c>
      <c r="L136" s="42">
        <v>0</v>
      </c>
      <c r="M136" s="40">
        <f t="shared" si="24"/>
        <v>0</v>
      </c>
      <c r="N136" s="50"/>
    </row>
    <row r="137" spans="1:14" customFormat="1" ht="25.5" customHeight="1" x14ac:dyDescent="0.25">
      <c r="A137" s="51">
        <v>338</v>
      </c>
      <c r="B137" s="47" t="s">
        <v>220</v>
      </c>
      <c r="C137" s="42">
        <v>0</v>
      </c>
      <c r="D137" s="42">
        <v>0</v>
      </c>
      <c r="E137" s="42">
        <v>0</v>
      </c>
      <c r="F137" s="42">
        <v>0</v>
      </c>
      <c r="G137" s="42">
        <v>0</v>
      </c>
      <c r="H137" s="42">
        <v>0</v>
      </c>
      <c r="I137" s="42">
        <v>0</v>
      </c>
      <c r="J137" s="42">
        <v>0</v>
      </c>
      <c r="K137" s="42">
        <v>0</v>
      </c>
      <c r="L137" s="42">
        <v>0</v>
      </c>
      <c r="M137" s="40">
        <f t="shared" si="24"/>
        <v>0</v>
      </c>
      <c r="N137" s="50"/>
    </row>
    <row r="138" spans="1:14" customFormat="1" ht="25.5" customHeight="1" x14ac:dyDescent="0.25">
      <c r="A138" s="51">
        <v>339</v>
      </c>
      <c r="B138" s="47" t="s">
        <v>221</v>
      </c>
      <c r="C138" s="42">
        <v>0</v>
      </c>
      <c r="D138" s="42">
        <v>165600</v>
      </c>
      <c r="E138" s="42">
        <v>0</v>
      </c>
      <c r="F138" s="42">
        <v>0</v>
      </c>
      <c r="G138" s="42">
        <v>0</v>
      </c>
      <c r="H138" s="42">
        <v>0</v>
      </c>
      <c r="I138" s="42">
        <v>0</v>
      </c>
      <c r="J138" s="42">
        <v>0</v>
      </c>
      <c r="K138" s="42">
        <v>0</v>
      </c>
      <c r="L138" s="42">
        <v>0</v>
      </c>
      <c r="M138" s="40">
        <f t="shared" si="24"/>
        <v>165600</v>
      </c>
      <c r="N138" s="50"/>
    </row>
    <row r="139" spans="1:14" customFormat="1" ht="25.5" customHeight="1" x14ac:dyDescent="0.25">
      <c r="A139" s="44">
        <v>3400</v>
      </c>
      <c r="B139" s="45" t="s">
        <v>222</v>
      </c>
      <c r="C139" s="39">
        <f t="shared" ref="C139:N139" si="25">SUM(C140:C148)</f>
        <v>0</v>
      </c>
      <c r="D139" s="39">
        <f>SUM(D140:D148)</f>
        <v>114600</v>
      </c>
      <c r="E139" s="39">
        <f t="shared" si="25"/>
        <v>0</v>
      </c>
      <c r="F139" s="39">
        <f t="shared" si="25"/>
        <v>39068</v>
      </c>
      <c r="G139" s="39">
        <f t="shared" si="25"/>
        <v>20000</v>
      </c>
      <c r="H139" s="39">
        <f t="shared" si="25"/>
        <v>846</v>
      </c>
      <c r="I139" s="39">
        <f t="shared" si="25"/>
        <v>2500</v>
      </c>
      <c r="J139" s="39">
        <f t="shared" si="25"/>
        <v>3500</v>
      </c>
      <c r="K139" s="39">
        <f t="shared" si="25"/>
        <v>0</v>
      </c>
      <c r="L139" s="39">
        <f t="shared" si="25"/>
        <v>0</v>
      </c>
      <c r="M139" s="39">
        <f t="shared" si="24"/>
        <v>180514</v>
      </c>
      <c r="N139" s="54">
        <f t="shared" si="25"/>
        <v>0</v>
      </c>
    </row>
    <row r="140" spans="1:14" customFormat="1" ht="25.5" customHeight="1" x14ac:dyDescent="0.25">
      <c r="A140" s="51">
        <v>341</v>
      </c>
      <c r="B140" s="47" t="s">
        <v>223</v>
      </c>
      <c r="C140" s="42">
        <v>0</v>
      </c>
      <c r="D140" s="42">
        <v>9600</v>
      </c>
      <c r="E140" s="42">
        <v>0</v>
      </c>
      <c r="F140" s="42">
        <v>2500</v>
      </c>
      <c r="G140" s="42">
        <v>20000</v>
      </c>
      <c r="H140" s="42">
        <v>846</v>
      </c>
      <c r="I140" s="42">
        <v>2500</v>
      </c>
      <c r="J140" s="42">
        <v>3500</v>
      </c>
      <c r="K140" s="42">
        <v>0</v>
      </c>
      <c r="L140" s="42">
        <v>0</v>
      </c>
      <c r="M140" s="40">
        <f t="shared" si="24"/>
        <v>38946</v>
      </c>
      <c r="N140" s="50"/>
    </row>
    <row r="141" spans="1:14" customFormat="1" ht="25.5" customHeight="1" x14ac:dyDescent="0.25">
      <c r="A141" s="51">
        <v>342</v>
      </c>
      <c r="B141" s="47" t="s">
        <v>224</v>
      </c>
      <c r="C141" s="42">
        <v>0</v>
      </c>
      <c r="D141" s="42">
        <v>0</v>
      </c>
      <c r="E141" s="42">
        <v>0</v>
      </c>
      <c r="F141" s="42">
        <v>0</v>
      </c>
      <c r="G141" s="42">
        <v>0</v>
      </c>
      <c r="H141" s="42">
        <v>0</v>
      </c>
      <c r="I141" s="42">
        <v>0</v>
      </c>
      <c r="J141" s="42">
        <v>0</v>
      </c>
      <c r="K141" s="42">
        <v>0</v>
      </c>
      <c r="L141" s="42">
        <v>0</v>
      </c>
      <c r="M141" s="40">
        <f t="shared" si="24"/>
        <v>0</v>
      </c>
      <c r="N141" s="50"/>
    </row>
    <row r="142" spans="1:14" customFormat="1" ht="25.5" customHeight="1" x14ac:dyDescent="0.25">
      <c r="A142" s="51">
        <v>343</v>
      </c>
      <c r="B142" s="47" t="s">
        <v>225</v>
      </c>
      <c r="C142" s="42">
        <v>0</v>
      </c>
      <c r="D142" s="42">
        <v>0</v>
      </c>
      <c r="E142" s="42">
        <v>0</v>
      </c>
      <c r="F142" s="42">
        <v>0</v>
      </c>
      <c r="G142" s="42">
        <v>0</v>
      </c>
      <c r="H142" s="42">
        <v>0</v>
      </c>
      <c r="I142" s="42">
        <v>0</v>
      </c>
      <c r="J142" s="42">
        <v>0</v>
      </c>
      <c r="K142" s="42">
        <v>0</v>
      </c>
      <c r="L142" s="42">
        <v>0</v>
      </c>
      <c r="M142" s="40">
        <f t="shared" si="24"/>
        <v>0</v>
      </c>
      <c r="N142" s="50"/>
    </row>
    <row r="143" spans="1:14" customFormat="1" ht="25.5" customHeight="1" x14ac:dyDescent="0.25">
      <c r="A143" s="51">
        <v>344</v>
      </c>
      <c r="B143" s="47" t="s">
        <v>226</v>
      </c>
      <c r="C143" s="42">
        <v>0</v>
      </c>
      <c r="D143" s="42">
        <v>5000</v>
      </c>
      <c r="E143" s="42">
        <v>0</v>
      </c>
      <c r="F143" s="42">
        <v>0</v>
      </c>
      <c r="G143" s="42">
        <v>0</v>
      </c>
      <c r="H143" s="42">
        <v>0</v>
      </c>
      <c r="I143" s="42">
        <v>0</v>
      </c>
      <c r="J143" s="42">
        <v>0</v>
      </c>
      <c r="K143" s="42">
        <v>0</v>
      </c>
      <c r="L143" s="42">
        <v>0</v>
      </c>
      <c r="M143" s="40">
        <f t="shared" si="24"/>
        <v>5000</v>
      </c>
      <c r="N143" s="50"/>
    </row>
    <row r="144" spans="1:14" customFormat="1" ht="25.5" customHeight="1" x14ac:dyDescent="0.25">
      <c r="A144" s="51">
        <v>345</v>
      </c>
      <c r="B144" s="47" t="s">
        <v>227</v>
      </c>
      <c r="C144" s="42">
        <v>0</v>
      </c>
      <c r="D144" s="42">
        <v>100000</v>
      </c>
      <c r="E144" s="42">
        <v>0</v>
      </c>
      <c r="F144" s="42">
        <v>36568</v>
      </c>
      <c r="G144" s="42">
        <v>0</v>
      </c>
      <c r="H144" s="42">
        <v>0</v>
      </c>
      <c r="I144" s="42">
        <v>0</v>
      </c>
      <c r="J144" s="42">
        <v>0</v>
      </c>
      <c r="K144" s="42">
        <v>0</v>
      </c>
      <c r="L144" s="42">
        <v>0</v>
      </c>
      <c r="M144" s="40">
        <f t="shared" si="24"/>
        <v>136568</v>
      </c>
      <c r="N144" s="50"/>
    </row>
    <row r="145" spans="1:14" customFormat="1" ht="25.5" customHeight="1" x14ac:dyDescent="0.25">
      <c r="A145" s="51">
        <v>346</v>
      </c>
      <c r="B145" s="47" t="s">
        <v>228</v>
      </c>
      <c r="C145" s="42">
        <v>0</v>
      </c>
      <c r="D145" s="42">
        <v>0</v>
      </c>
      <c r="E145" s="42">
        <v>0</v>
      </c>
      <c r="F145" s="42">
        <v>0</v>
      </c>
      <c r="G145" s="42">
        <v>0</v>
      </c>
      <c r="H145" s="42">
        <v>0</v>
      </c>
      <c r="I145" s="42">
        <v>0</v>
      </c>
      <c r="J145" s="42">
        <v>0</v>
      </c>
      <c r="K145" s="42">
        <v>0</v>
      </c>
      <c r="L145" s="42">
        <v>0</v>
      </c>
      <c r="M145" s="40">
        <f t="shared" si="24"/>
        <v>0</v>
      </c>
      <c r="N145" s="50"/>
    </row>
    <row r="146" spans="1:14" customFormat="1" ht="25.5" customHeight="1" x14ac:dyDescent="0.25">
      <c r="A146" s="51">
        <v>347</v>
      </c>
      <c r="B146" s="47" t="s">
        <v>229</v>
      </c>
      <c r="C146" s="42">
        <v>0</v>
      </c>
      <c r="D146" s="42">
        <v>0</v>
      </c>
      <c r="E146" s="42">
        <v>0</v>
      </c>
      <c r="F146" s="42">
        <v>0</v>
      </c>
      <c r="G146" s="42">
        <v>0</v>
      </c>
      <c r="H146" s="42">
        <v>0</v>
      </c>
      <c r="I146" s="42">
        <v>0</v>
      </c>
      <c r="J146" s="42">
        <v>0</v>
      </c>
      <c r="K146" s="42">
        <v>0</v>
      </c>
      <c r="L146" s="42">
        <v>0</v>
      </c>
      <c r="M146" s="40">
        <f t="shared" si="24"/>
        <v>0</v>
      </c>
      <c r="N146" s="50"/>
    </row>
    <row r="147" spans="1:14" customFormat="1" ht="25.5" customHeight="1" x14ac:dyDescent="0.25">
      <c r="A147" s="51">
        <v>348</v>
      </c>
      <c r="B147" s="47" t="s">
        <v>230</v>
      </c>
      <c r="C147" s="42">
        <v>0</v>
      </c>
      <c r="D147" s="42">
        <v>0</v>
      </c>
      <c r="E147" s="42">
        <v>0</v>
      </c>
      <c r="F147" s="42">
        <v>0</v>
      </c>
      <c r="G147" s="42">
        <v>0</v>
      </c>
      <c r="H147" s="42">
        <v>0</v>
      </c>
      <c r="I147" s="42">
        <v>0</v>
      </c>
      <c r="J147" s="42">
        <v>0</v>
      </c>
      <c r="K147" s="42">
        <v>0</v>
      </c>
      <c r="L147" s="42">
        <v>0</v>
      </c>
      <c r="M147" s="40">
        <f t="shared" si="24"/>
        <v>0</v>
      </c>
      <c r="N147" s="50"/>
    </row>
    <row r="148" spans="1:14" customFormat="1" ht="25.5" customHeight="1" x14ac:dyDescent="0.25">
      <c r="A148" s="51">
        <v>349</v>
      </c>
      <c r="B148" s="47" t="s">
        <v>231</v>
      </c>
      <c r="C148" s="42">
        <v>0</v>
      </c>
      <c r="D148" s="42">
        <v>0</v>
      </c>
      <c r="E148" s="42">
        <v>0</v>
      </c>
      <c r="F148" s="42">
        <v>0</v>
      </c>
      <c r="G148" s="42">
        <v>0</v>
      </c>
      <c r="H148" s="42">
        <v>0</v>
      </c>
      <c r="I148" s="42">
        <v>0</v>
      </c>
      <c r="J148" s="42">
        <v>0</v>
      </c>
      <c r="K148" s="42">
        <v>0</v>
      </c>
      <c r="L148" s="42">
        <v>0</v>
      </c>
      <c r="M148" s="40">
        <f t="shared" si="24"/>
        <v>0</v>
      </c>
      <c r="N148" s="50"/>
    </row>
    <row r="149" spans="1:14" customFormat="1" ht="30" x14ac:dyDescent="0.25">
      <c r="A149" s="44">
        <v>3500</v>
      </c>
      <c r="B149" s="45" t="s">
        <v>232</v>
      </c>
      <c r="C149" s="39">
        <f t="shared" ref="C149:N149" si="26">SUM(C150:C158)</f>
        <v>0</v>
      </c>
      <c r="D149" s="39">
        <f>SUM(D150:D158)</f>
        <v>379728.45</v>
      </c>
      <c r="E149" s="39">
        <f t="shared" si="26"/>
        <v>0</v>
      </c>
      <c r="F149" s="39">
        <f t="shared" si="26"/>
        <v>75401.94</v>
      </c>
      <c r="G149" s="39">
        <f t="shared" si="26"/>
        <v>0</v>
      </c>
      <c r="H149" s="39">
        <f t="shared" si="26"/>
        <v>0</v>
      </c>
      <c r="I149" s="39">
        <f t="shared" si="26"/>
        <v>0</v>
      </c>
      <c r="J149" s="39">
        <f t="shared" si="26"/>
        <v>0</v>
      </c>
      <c r="K149" s="39">
        <f t="shared" si="26"/>
        <v>0</v>
      </c>
      <c r="L149" s="39">
        <f t="shared" si="26"/>
        <v>0</v>
      </c>
      <c r="M149" s="39">
        <f t="shared" si="24"/>
        <v>455130.39</v>
      </c>
      <c r="N149" s="54">
        <f t="shared" si="26"/>
        <v>0</v>
      </c>
    </row>
    <row r="150" spans="1:14" customFormat="1" ht="25.5" customHeight="1" x14ac:dyDescent="0.25">
      <c r="A150" s="51">
        <v>351</v>
      </c>
      <c r="B150" s="47" t="s">
        <v>233</v>
      </c>
      <c r="C150" s="42">
        <v>0</v>
      </c>
      <c r="D150" s="42">
        <v>18072.8</v>
      </c>
      <c r="E150" s="42">
        <v>0</v>
      </c>
      <c r="F150" s="42">
        <v>0</v>
      </c>
      <c r="G150" s="42">
        <v>0</v>
      </c>
      <c r="H150" s="42">
        <v>0</v>
      </c>
      <c r="I150" s="42">
        <v>0</v>
      </c>
      <c r="J150" s="42">
        <v>0</v>
      </c>
      <c r="K150" s="42">
        <v>0</v>
      </c>
      <c r="L150" s="42">
        <v>0</v>
      </c>
      <c r="M150" s="40">
        <f t="shared" si="24"/>
        <v>18072.8</v>
      </c>
      <c r="N150" s="50"/>
    </row>
    <row r="151" spans="1:14" customFormat="1" ht="34.5" customHeight="1" x14ac:dyDescent="0.25">
      <c r="A151" s="51">
        <v>352</v>
      </c>
      <c r="B151" s="47" t="s">
        <v>234</v>
      </c>
      <c r="C151" s="42">
        <v>0</v>
      </c>
      <c r="D151" s="42">
        <v>20842.8</v>
      </c>
      <c r="E151" s="42">
        <v>0</v>
      </c>
      <c r="F151" s="42">
        <v>0</v>
      </c>
      <c r="G151" s="42">
        <v>0</v>
      </c>
      <c r="H151" s="42">
        <v>0</v>
      </c>
      <c r="I151" s="42">
        <v>0</v>
      </c>
      <c r="J151" s="42">
        <v>0</v>
      </c>
      <c r="K151" s="42">
        <v>0</v>
      </c>
      <c r="L151" s="42">
        <v>0</v>
      </c>
      <c r="M151" s="40">
        <f t="shared" si="24"/>
        <v>20842.8</v>
      </c>
      <c r="N151" s="50"/>
    </row>
    <row r="152" spans="1:14" customFormat="1" ht="33" customHeight="1" x14ac:dyDescent="0.25">
      <c r="A152" s="51">
        <v>353</v>
      </c>
      <c r="B152" s="47" t="s">
        <v>235</v>
      </c>
      <c r="C152" s="42">
        <v>0</v>
      </c>
      <c r="D152" s="42">
        <v>6626.8</v>
      </c>
      <c r="E152" s="42">
        <v>0</v>
      </c>
      <c r="F152" s="42">
        <v>0</v>
      </c>
      <c r="G152" s="42">
        <v>0</v>
      </c>
      <c r="H152" s="42">
        <v>0</v>
      </c>
      <c r="I152" s="42">
        <v>0</v>
      </c>
      <c r="J152" s="42">
        <v>0</v>
      </c>
      <c r="K152" s="42">
        <v>0</v>
      </c>
      <c r="L152" s="42">
        <v>0</v>
      </c>
      <c r="M152" s="40">
        <f t="shared" si="24"/>
        <v>6626.8</v>
      </c>
      <c r="N152" s="50"/>
    </row>
    <row r="153" spans="1:14" customFormat="1" ht="29.25" customHeight="1" x14ac:dyDescent="0.25">
      <c r="A153" s="51">
        <v>354</v>
      </c>
      <c r="B153" s="47" t="s">
        <v>236</v>
      </c>
      <c r="C153" s="42">
        <v>0</v>
      </c>
      <c r="D153" s="42">
        <v>0</v>
      </c>
      <c r="E153" s="42">
        <v>0</v>
      </c>
      <c r="F153" s="42">
        <v>0</v>
      </c>
      <c r="G153" s="42">
        <v>0</v>
      </c>
      <c r="H153" s="42">
        <v>0</v>
      </c>
      <c r="I153" s="42">
        <v>0</v>
      </c>
      <c r="J153" s="42">
        <v>0</v>
      </c>
      <c r="K153" s="42">
        <v>0</v>
      </c>
      <c r="L153" s="42">
        <v>0</v>
      </c>
      <c r="M153" s="40">
        <f t="shared" si="24"/>
        <v>0</v>
      </c>
      <c r="N153" s="50"/>
    </row>
    <row r="154" spans="1:14" customFormat="1" ht="25.5" customHeight="1" x14ac:dyDescent="0.25">
      <c r="A154" s="51">
        <v>355</v>
      </c>
      <c r="B154" s="47" t="s">
        <v>237</v>
      </c>
      <c r="C154" s="42">
        <v>0</v>
      </c>
      <c r="D154" s="42">
        <v>107717.05</v>
      </c>
      <c r="E154" s="42">
        <v>0</v>
      </c>
      <c r="F154" s="42">
        <v>75401.94</v>
      </c>
      <c r="G154" s="42">
        <v>0</v>
      </c>
      <c r="H154" s="42">
        <v>0</v>
      </c>
      <c r="I154" s="42">
        <v>0</v>
      </c>
      <c r="J154" s="42">
        <v>0</v>
      </c>
      <c r="K154" s="42">
        <v>0</v>
      </c>
      <c r="L154" s="42">
        <v>0</v>
      </c>
      <c r="M154" s="40">
        <f t="shared" si="24"/>
        <v>183118.99</v>
      </c>
      <c r="N154" s="50"/>
    </row>
    <row r="155" spans="1:14" customFormat="1" ht="15" x14ac:dyDescent="0.25">
      <c r="A155" s="51">
        <v>356</v>
      </c>
      <c r="B155" s="47" t="s">
        <v>238</v>
      </c>
      <c r="C155" s="42">
        <v>0</v>
      </c>
      <c r="D155" s="42"/>
      <c r="E155" s="42">
        <v>0</v>
      </c>
      <c r="F155" s="42">
        <v>0</v>
      </c>
      <c r="G155" s="42">
        <v>0</v>
      </c>
      <c r="H155" s="42">
        <v>0</v>
      </c>
      <c r="I155" s="42">
        <v>0</v>
      </c>
      <c r="J155" s="42">
        <v>0</v>
      </c>
      <c r="K155" s="42">
        <v>0</v>
      </c>
      <c r="L155" s="42">
        <v>0</v>
      </c>
      <c r="M155" s="40">
        <f t="shared" si="24"/>
        <v>0</v>
      </c>
      <c r="N155" s="50"/>
    </row>
    <row r="156" spans="1:14" customFormat="1" ht="25.5" x14ac:dyDescent="0.25">
      <c r="A156" s="51">
        <v>357</v>
      </c>
      <c r="B156" s="47" t="s">
        <v>239</v>
      </c>
      <c r="C156" s="42">
        <v>0</v>
      </c>
      <c r="D156" s="42">
        <v>219025</v>
      </c>
      <c r="E156" s="42">
        <v>0</v>
      </c>
      <c r="F156" s="42">
        <v>0</v>
      </c>
      <c r="G156" s="42">
        <v>0</v>
      </c>
      <c r="H156" s="42">
        <v>0</v>
      </c>
      <c r="I156" s="42">
        <v>0</v>
      </c>
      <c r="J156" s="42">
        <v>0</v>
      </c>
      <c r="K156" s="42">
        <v>0</v>
      </c>
      <c r="L156" s="42">
        <v>0</v>
      </c>
      <c r="M156" s="40">
        <f t="shared" si="24"/>
        <v>219025</v>
      </c>
      <c r="N156" s="50"/>
    </row>
    <row r="157" spans="1:14" customFormat="1" ht="25.5" customHeight="1" x14ac:dyDescent="0.25">
      <c r="A157" s="51">
        <v>358</v>
      </c>
      <c r="B157" s="47" t="s">
        <v>240</v>
      </c>
      <c r="C157" s="42">
        <v>0</v>
      </c>
      <c r="D157" s="42">
        <v>0</v>
      </c>
      <c r="E157" s="42">
        <v>0</v>
      </c>
      <c r="F157" s="42">
        <v>0</v>
      </c>
      <c r="G157" s="42">
        <v>0</v>
      </c>
      <c r="H157" s="42">
        <v>0</v>
      </c>
      <c r="I157" s="42">
        <v>0</v>
      </c>
      <c r="J157" s="42">
        <v>0</v>
      </c>
      <c r="K157" s="42">
        <v>0</v>
      </c>
      <c r="L157" s="42">
        <v>0</v>
      </c>
      <c r="M157" s="40">
        <f t="shared" si="24"/>
        <v>0</v>
      </c>
      <c r="N157" s="50"/>
    </row>
    <row r="158" spans="1:14" customFormat="1" ht="25.5" customHeight="1" x14ac:dyDescent="0.25">
      <c r="A158" s="51">
        <v>359</v>
      </c>
      <c r="B158" s="47" t="s">
        <v>241</v>
      </c>
      <c r="C158" s="42">
        <v>0</v>
      </c>
      <c r="D158" s="42">
        <v>7444</v>
      </c>
      <c r="E158" s="42">
        <v>0</v>
      </c>
      <c r="F158" s="42">
        <v>0</v>
      </c>
      <c r="G158" s="42">
        <v>0</v>
      </c>
      <c r="H158" s="42">
        <v>0</v>
      </c>
      <c r="I158" s="42">
        <v>0</v>
      </c>
      <c r="J158" s="42">
        <v>0</v>
      </c>
      <c r="K158" s="42">
        <v>0</v>
      </c>
      <c r="L158" s="42">
        <v>0</v>
      </c>
      <c r="M158" s="40">
        <f t="shared" si="24"/>
        <v>7444</v>
      </c>
      <c r="N158" s="50"/>
    </row>
    <row r="159" spans="1:14" customFormat="1" ht="25.5" customHeight="1" x14ac:dyDescent="0.25">
      <c r="A159" s="44">
        <v>3600</v>
      </c>
      <c r="B159" s="45" t="s">
        <v>242</v>
      </c>
      <c r="C159" s="39">
        <f t="shared" ref="C159:N159" si="27">SUM(C160:C166)</f>
        <v>0</v>
      </c>
      <c r="D159" s="39">
        <f>SUM(D160:D166)</f>
        <v>126423</v>
      </c>
      <c r="E159" s="39">
        <f t="shared" si="27"/>
        <v>0</v>
      </c>
      <c r="F159" s="39">
        <f t="shared" si="27"/>
        <v>0</v>
      </c>
      <c r="G159" s="39">
        <f t="shared" si="27"/>
        <v>0</v>
      </c>
      <c r="H159" s="39">
        <f t="shared" si="27"/>
        <v>0</v>
      </c>
      <c r="I159" s="39">
        <f t="shared" si="27"/>
        <v>0</v>
      </c>
      <c r="J159" s="39">
        <f t="shared" si="27"/>
        <v>0</v>
      </c>
      <c r="K159" s="39">
        <f t="shared" si="27"/>
        <v>0</v>
      </c>
      <c r="L159" s="39">
        <f t="shared" si="27"/>
        <v>0</v>
      </c>
      <c r="M159" s="39">
        <f t="shared" si="24"/>
        <v>126423</v>
      </c>
      <c r="N159" s="54">
        <f t="shared" si="27"/>
        <v>0</v>
      </c>
    </row>
    <row r="160" spans="1:14" customFormat="1" ht="29.25" customHeight="1" x14ac:dyDescent="0.25">
      <c r="A160" s="51">
        <v>361</v>
      </c>
      <c r="B160" s="47" t="s">
        <v>243</v>
      </c>
      <c r="C160" s="42">
        <v>0</v>
      </c>
      <c r="D160" s="42">
        <v>126423</v>
      </c>
      <c r="E160" s="42">
        <v>0</v>
      </c>
      <c r="F160" s="42">
        <v>0</v>
      </c>
      <c r="G160" s="42">
        <v>0</v>
      </c>
      <c r="H160" s="42">
        <v>0</v>
      </c>
      <c r="I160" s="42">
        <v>0</v>
      </c>
      <c r="J160" s="42">
        <v>0</v>
      </c>
      <c r="K160" s="42">
        <v>0</v>
      </c>
      <c r="L160" s="42">
        <v>0</v>
      </c>
      <c r="M160" s="40">
        <f t="shared" si="24"/>
        <v>126423</v>
      </c>
      <c r="N160" s="50"/>
    </row>
    <row r="161" spans="1:14" customFormat="1" ht="34.5" customHeight="1" x14ac:dyDescent="0.25">
      <c r="A161" s="51">
        <v>362</v>
      </c>
      <c r="B161" s="47" t="s">
        <v>244</v>
      </c>
      <c r="C161" s="42">
        <v>0</v>
      </c>
      <c r="D161" s="42">
        <v>0</v>
      </c>
      <c r="E161" s="42">
        <v>0</v>
      </c>
      <c r="F161" s="42">
        <v>0</v>
      </c>
      <c r="G161" s="42">
        <v>0</v>
      </c>
      <c r="H161" s="42">
        <v>0</v>
      </c>
      <c r="I161" s="42">
        <v>0</v>
      </c>
      <c r="J161" s="42">
        <v>0</v>
      </c>
      <c r="K161" s="42">
        <v>0</v>
      </c>
      <c r="L161" s="42">
        <v>0</v>
      </c>
      <c r="M161" s="40">
        <f t="shared" si="24"/>
        <v>0</v>
      </c>
      <c r="N161" s="50"/>
    </row>
    <row r="162" spans="1:14" customFormat="1" ht="29.25" customHeight="1" x14ac:dyDescent="0.25">
      <c r="A162" s="51">
        <v>363</v>
      </c>
      <c r="B162" s="47" t="s">
        <v>245</v>
      </c>
      <c r="C162" s="42">
        <v>0</v>
      </c>
      <c r="D162" s="42">
        <v>0</v>
      </c>
      <c r="E162" s="42">
        <v>0</v>
      </c>
      <c r="F162" s="42">
        <v>0</v>
      </c>
      <c r="G162" s="42">
        <v>0</v>
      </c>
      <c r="H162" s="42">
        <v>0</v>
      </c>
      <c r="I162" s="42">
        <v>0</v>
      </c>
      <c r="J162" s="42">
        <v>0</v>
      </c>
      <c r="K162" s="42">
        <v>0</v>
      </c>
      <c r="L162" s="42">
        <v>0</v>
      </c>
      <c r="M162" s="40">
        <f t="shared" si="24"/>
        <v>0</v>
      </c>
      <c r="N162" s="50"/>
    </row>
    <row r="163" spans="1:14" customFormat="1" ht="25.5" customHeight="1" x14ac:dyDescent="0.25">
      <c r="A163" s="51">
        <v>364</v>
      </c>
      <c r="B163" s="47" t="s">
        <v>246</v>
      </c>
      <c r="C163" s="42">
        <v>0</v>
      </c>
      <c r="D163" s="42">
        <v>0</v>
      </c>
      <c r="E163" s="42">
        <v>0</v>
      </c>
      <c r="F163" s="42">
        <v>0</v>
      </c>
      <c r="G163" s="42">
        <v>0</v>
      </c>
      <c r="H163" s="42">
        <v>0</v>
      </c>
      <c r="I163" s="42">
        <v>0</v>
      </c>
      <c r="J163" s="42">
        <v>0</v>
      </c>
      <c r="K163" s="42">
        <v>0</v>
      </c>
      <c r="L163" s="42">
        <v>0</v>
      </c>
      <c r="M163" s="40">
        <f t="shared" si="24"/>
        <v>0</v>
      </c>
      <c r="N163" s="50"/>
    </row>
    <row r="164" spans="1:14" customFormat="1" ht="25.5" customHeight="1" x14ac:dyDescent="0.25">
      <c r="A164" s="51">
        <v>365</v>
      </c>
      <c r="B164" s="47" t="s">
        <v>247</v>
      </c>
      <c r="C164" s="42">
        <v>0</v>
      </c>
      <c r="D164" s="42">
        <v>0</v>
      </c>
      <c r="E164" s="42">
        <v>0</v>
      </c>
      <c r="F164" s="42">
        <v>0</v>
      </c>
      <c r="G164" s="42">
        <v>0</v>
      </c>
      <c r="H164" s="42">
        <v>0</v>
      </c>
      <c r="I164" s="42">
        <v>0</v>
      </c>
      <c r="J164" s="42">
        <v>0</v>
      </c>
      <c r="K164" s="42">
        <v>0</v>
      </c>
      <c r="L164" s="42">
        <v>0</v>
      </c>
      <c r="M164" s="40">
        <f t="shared" si="24"/>
        <v>0</v>
      </c>
      <c r="N164" s="50"/>
    </row>
    <row r="165" spans="1:14" customFormat="1" ht="25.5" x14ac:dyDescent="0.25">
      <c r="A165" s="51">
        <v>366</v>
      </c>
      <c r="B165" s="47" t="s">
        <v>248</v>
      </c>
      <c r="C165" s="42">
        <v>0</v>
      </c>
      <c r="D165" s="42">
        <v>0</v>
      </c>
      <c r="E165" s="42">
        <v>0</v>
      </c>
      <c r="F165" s="42">
        <v>0</v>
      </c>
      <c r="G165" s="42">
        <v>0</v>
      </c>
      <c r="H165" s="42">
        <v>0</v>
      </c>
      <c r="I165" s="42">
        <v>0</v>
      </c>
      <c r="J165" s="42">
        <v>0</v>
      </c>
      <c r="K165" s="42">
        <v>0</v>
      </c>
      <c r="L165" s="42">
        <v>0</v>
      </c>
      <c r="M165" s="40">
        <f t="shared" si="24"/>
        <v>0</v>
      </c>
      <c r="N165" s="50"/>
    </row>
    <row r="166" spans="1:14" customFormat="1" ht="25.5" customHeight="1" x14ac:dyDescent="0.25">
      <c r="A166" s="51">
        <v>369</v>
      </c>
      <c r="B166" s="47" t="s">
        <v>249</v>
      </c>
      <c r="C166" s="42">
        <v>0</v>
      </c>
      <c r="D166" s="42">
        <v>0</v>
      </c>
      <c r="E166" s="42">
        <v>0</v>
      </c>
      <c r="F166" s="42">
        <v>0</v>
      </c>
      <c r="G166" s="42">
        <v>0</v>
      </c>
      <c r="H166" s="42">
        <v>0</v>
      </c>
      <c r="I166" s="42">
        <v>0</v>
      </c>
      <c r="J166" s="42">
        <v>0</v>
      </c>
      <c r="K166" s="42">
        <v>0</v>
      </c>
      <c r="L166" s="42">
        <v>0</v>
      </c>
      <c r="M166" s="40">
        <f t="shared" si="24"/>
        <v>0</v>
      </c>
      <c r="N166" s="50"/>
    </row>
    <row r="167" spans="1:14" customFormat="1" ht="25.5" customHeight="1" x14ac:dyDescent="0.25">
      <c r="A167" s="44">
        <v>3700</v>
      </c>
      <c r="B167" s="45" t="s">
        <v>250</v>
      </c>
      <c r="C167" s="39">
        <f t="shared" ref="C167:N167" si="28">SUM(C168:C176)</f>
        <v>0</v>
      </c>
      <c r="D167" s="39">
        <f>SUM(D168:D176)</f>
        <v>251000.59999999998</v>
      </c>
      <c r="E167" s="39">
        <f t="shared" si="28"/>
        <v>0</v>
      </c>
      <c r="F167" s="39">
        <f t="shared" si="28"/>
        <v>100626.88</v>
      </c>
      <c r="G167" s="39">
        <f t="shared" si="28"/>
        <v>0</v>
      </c>
      <c r="H167" s="39">
        <f t="shared" si="28"/>
        <v>0</v>
      </c>
      <c r="I167" s="39">
        <f t="shared" si="28"/>
        <v>0</v>
      </c>
      <c r="J167" s="39">
        <f t="shared" si="28"/>
        <v>0</v>
      </c>
      <c r="K167" s="39">
        <f t="shared" si="28"/>
        <v>0</v>
      </c>
      <c r="L167" s="39">
        <f t="shared" si="28"/>
        <v>0</v>
      </c>
      <c r="M167" s="39">
        <f t="shared" si="24"/>
        <v>351627.48</v>
      </c>
      <c r="N167" s="54">
        <f t="shared" si="28"/>
        <v>0</v>
      </c>
    </row>
    <row r="168" spans="1:14" customFormat="1" ht="25.5" customHeight="1" x14ac:dyDescent="0.25">
      <c r="A168" s="51">
        <v>371</v>
      </c>
      <c r="B168" s="47" t="s">
        <v>251</v>
      </c>
      <c r="C168" s="42">
        <v>0</v>
      </c>
      <c r="D168" s="42">
        <v>18068.8</v>
      </c>
      <c r="E168" s="42">
        <v>0</v>
      </c>
      <c r="F168" s="42">
        <v>0</v>
      </c>
      <c r="G168" s="42">
        <v>0</v>
      </c>
      <c r="H168" s="42">
        <v>0</v>
      </c>
      <c r="I168" s="42">
        <v>0</v>
      </c>
      <c r="J168" s="42">
        <v>0</v>
      </c>
      <c r="K168" s="42">
        <v>0</v>
      </c>
      <c r="L168" s="42">
        <v>0</v>
      </c>
      <c r="M168" s="40">
        <f t="shared" si="24"/>
        <v>18068.8</v>
      </c>
      <c r="N168" s="50"/>
    </row>
    <row r="169" spans="1:14" customFormat="1" ht="25.5" customHeight="1" x14ac:dyDescent="0.25">
      <c r="A169" s="51">
        <v>372</v>
      </c>
      <c r="B169" s="47" t="s">
        <v>252</v>
      </c>
      <c r="C169" s="42">
        <v>0</v>
      </c>
      <c r="D169" s="42">
        <v>0</v>
      </c>
      <c r="E169" s="42">
        <v>0</v>
      </c>
      <c r="F169" s="42">
        <v>0</v>
      </c>
      <c r="G169" s="42">
        <v>0</v>
      </c>
      <c r="H169" s="42">
        <v>0</v>
      </c>
      <c r="I169" s="42">
        <v>0</v>
      </c>
      <c r="J169" s="42">
        <v>0</v>
      </c>
      <c r="K169" s="42">
        <v>0</v>
      </c>
      <c r="L169" s="42">
        <v>0</v>
      </c>
      <c r="M169" s="40">
        <f t="shared" si="24"/>
        <v>0</v>
      </c>
      <c r="N169" s="50"/>
    </row>
    <row r="170" spans="1:14" customFormat="1" ht="25.5" customHeight="1" x14ac:dyDescent="0.25">
      <c r="A170" s="51">
        <v>373</v>
      </c>
      <c r="B170" s="47" t="s">
        <v>253</v>
      </c>
      <c r="C170" s="42">
        <v>0</v>
      </c>
      <c r="D170" s="42">
        <v>0</v>
      </c>
      <c r="E170" s="42">
        <v>0</v>
      </c>
      <c r="F170" s="42">
        <v>0</v>
      </c>
      <c r="G170" s="42">
        <v>0</v>
      </c>
      <c r="H170" s="42">
        <v>0</v>
      </c>
      <c r="I170" s="42">
        <v>0</v>
      </c>
      <c r="J170" s="42">
        <v>0</v>
      </c>
      <c r="K170" s="42">
        <v>0</v>
      </c>
      <c r="L170" s="42">
        <v>0</v>
      </c>
      <c r="M170" s="40">
        <f t="shared" si="24"/>
        <v>0</v>
      </c>
      <c r="N170" s="50"/>
    </row>
    <row r="171" spans="1:14" customFormat="1" ht="25.5" customHeight="1" x14ac:dyDescent="0.25">
      <c r="A171" s="51">
        <v>374</v>
      </c>
      <c r="B171" s="47" t="s">
        <v>254</v>
      </c>
      <c r="C171" s="42">
        <v>0</v>
      </c>
      <c r="D171" s="42">
        <v>0</v>
      </c>
      <c r="E171" s="42">
        <v>0</v>
      </c>
      <c r="F171" s="42">
        <v>0</v>
      </c>
      <c r="G171" s="42">
        <v>0</v>
      </c>
      <c r="H171" s="42">
        <v>0</v>
      </c>
      <c r="I171" s="42">
        <v>0</v>
      </c>
      <c r="J171" s="42">
        <v>0</v>
      </c>
      <c r="K171" s="42">
        <v>0</v>
      </c>
      <c r="L171" s="42">
        <v>0</v>
      </c>
      <c r="M171" s="40">
        <f t="shared" si="24"/>
        <v>0</v>
      </c>
      <c r="N171" s="50"/>
    </row>
    <row r="172" spans="1:14" customFormat="1" ht="25.5" customHeight="1" x14ac:dyDescent="0.25">
      <c r="A172" s="51">
        <v>375</v>
      </c>
      <c r="B172" s="47" t="s">
        <v>255</v>
      </c>
      <c r="C172" s="42">
        <v>0</v>
      </c>
      <c r="D172" s="42">
        <v>216211</v>
      </c>
      <c r="E172" s="42">
        <v>0</v>
      </c>
      <c r="F172" s="42">
        <v>100626.88</v>
      </c>
      <c r="G172" s="42">
        <v>0</v>
      </c>
      <c r="H172" s="42">
        <v>0</v>
      </c>
      <c r="I172" s="42">
        <v>0</v>
      </c>
      <c r="J172" s="42">
        <v>0</v>
      </c>
      <c r="K172" s="42">
        <v>0</v>
      </c>
      <c r="L172" s="42">
        <v>0</v>
      </c>
      <c r="M172" s="40">
        <f t="shared" si="24"/>
        <v>316837.88</v>
      </c>
      <c r="N172" s="50"/>
    </row>
    <row r="173" spans="1:14" customFormat="1" ht="25.5" customHeight="1" x14ac:dyDescent="0.25">
      <c r="A173" s="51">
        <v>376</v>
      </c>
      <c r="B173" s="47" t="s">
        <v>256</v>
      </c>
      <c r="C173" s="42">
        <v>0</v>
      </c>
      <c r="D173" s="42">
        <v>0</v>
      </c>
      <c r="E173" s="42">
        <v>0</v>
      </c>
      <c r="F173" s="42">
        <v>0</v>
      </c>
      <c r="G173" s="42">
        <v>0</v>
      </c>
      <c r="H173" s="42">
        <v>0</v>
      </c>
      <c r="I173" s="42">
        <v>0</v>
      </c>
      <c r="J173" s="42">
        <v>0</v>
      </c>
      <c r="K173" s="42">
        <v>0</v>
      </c>
      <c r="L173" s="42">
        <v>0</v>
      </c>
      <c r="M173" s="40">
        <f t="shared" si="24"/>
        <v>0</v>
      </c>
      <c r="N173" s="50"/>
    </row>
    <row r="174" spans="1:14" customFormat="1" ht="25.5" customHeight="1" x14ac:dyDescent="0.25">
      <c r="A174" s="51">
        <v>377</v>
      </c>
      <c r="B174" s="47" t="s">
        <v>257</v>
      </c>
      <c r="C174" s="42">
        <v>0</v>
      </c>
      <c r="D174" s="42">
        <v>0</v>
      </c>
      <c r="E174" s="42">
        <v>0</v>
      </c>
      <c r="F174" s="42">
        <v>0</v>
      </c>
      <c r="G174" s="42">
        <v>0</v>
      </c>
      <c r="H174" s="42">
        <v>0</v>
      </c>
      <c r="I174" s="42">
        <v>0</v>
      </c>
      <c r="J174" s="42">
        <v>0</v>
      </c>
      <c r="K174" s="42">
        <v>0</v>
      </c>
      <c r="L174" s="42">
        <v>0</v>
      </c>
      <c r="M174" s="40">
        <f t="shared" si="24"/>
        <v>0</v>
      </c>
      <c r="N174" s="50"/>
    </row>
    <row r="175" spans="1:14" customFormat="1" ht="25.5" customHeight="1" x14ac:dyDescent="0.25">
      <c r="A175" s="51">
        <v>378</v>
      </c>
      <c r="B175" s="47" t="s">
        <v>258</v>
      </c>
      <c r="C175" s="42">
        <v>0</v>
      </c>
      <c r="D175" s="42">
        <v>0</v>
      </c>
      <c r="E175" s="42">
        <v>0</v>
      </c>
      <c r="F175" s="42">
        <v>0</v>
      </c>
      <c r="G175" s="42">
        <v>0</v>
      </c>
      <c r="H175" s="42">
        <v>0</v>
      </c>
      <c r="I175" s="42">
        <v>0</v>
      </c>
      <c r="J175" s="42">
        <v>0</v>
      </c>
      <c r="K175" s="42">
        <v>0</v>
      </c>
      <c r="L175" s="42">
        <v>0</v>
      </c>
      <c r="M175" s="40">
        <f t="shared" si="24"/>
        <v>0</v>
      </c>
      <c r="N175" s="50"/>
    </row>
    <row r="176" spans="1:14" customFormat="1" ht="25.5" customHeight="1" x14ac:dyDescent="0.25">
      <c r="A176" s="51">
        <v>379</v>
      </c>
      <c r="B176" s="47" t="s">
        <v>259</v>
      </c>
      <c r="C176" s="42">
        <v>0</v>
      </c>
      <c r="D176" s="42">
        <v>16720.8</v>
      </c>
      <c r="E176" s="42">
        <v>0</v>
      </c>
      <c r="F176" s="42">
        <v>0</v>
      </c>
      <c r="G176" s="42">
        <v>0</v>
      </c>
      <c r="H176" s="42">
        <v>0</v>
      </c>
      <c r="I176" s="42">
        <v>0</v>
      </c>
      <c r="J176" s="42">
        <v>0</v>
      </c>
      <c r="K176" s="42">
        <v>0</v>
      </c>
      <c r="L176" s="42">
        <v>0</v>
      </c>
      <c r="M176" s="40">
        <f t="shared" si="24"/>
        <v>16720.8</v>
      </c>
      <c r="N176" s="50"/>
    </row>
    <row r="177" spans="1:14" customFormat="1" ht="25.5" customHeight="1" x14ac:dyDescent="0.25">
      <c r="A177" s="44">
        <v>3800</v>
      </c>
      <c r="B177" s="45" t="s">
        <v>260</v>
      </c>
      <c r="C177" s="39">
        <f t="shared" ref="C177:N177" si="29">SUM(C178:C182)</f>
        <v>0</v>
      </c>
      <c r="D177" s="39">
        <f>SUM(D178:D182)</f>
        <v>160000</v>
      </c>
      <c r="E177" s="39">
        <f t="shared" si="29"/>
        <v>0</v>
      </c>
      <c r="F177" s="39">
        <f t="shared" si="29"/>
        <v>0</v>
      </c>
      <c r="G177" s="39">
        <f t="shared" si="29"/>
        <v>1400000</v>
      </c>
      <c r="H177" s="39">
        <f t="shared" si="29"/>
        <v>100000</v>
      </c>
      <c r="I177" s="39">
        <f t="shared" si="29"/>
        <v>0</v>
      </c>
      <c r="J177" s="39">
        <f t="shared" si="29"/>
        <v>0</v>
      </c>
      <c r="K177" s="39">
        <f t="shared" si="29"/>
        <v>0</v>
      </c>
      <c r="L177" s="39">
        <f t="shared" si="29"/>
        <v>0</v>
      </c>
      <c r="M177" s="39">
        <f t="shared" si="24"/>
        <v>1660000</v>
      </c>
      <c r="N177" s="54">
        <f t="shared" si="29"/>
        <v>0</v>
      </c>
    </row>
    <row r="178" spans="1:14" customFormat="1" ht="25.5" customHeight="1" x14ac:dyDescent="0.25">
      <c r="A178" s="51">
        <v>381</v>
      </c>
      <c r="B178" s="47" t="s">
        <v>261</v>
      </c>
      <c r="C178" s="42">
        <v>0</v>
      </c>
      <c r="D178" s="42">
        <v>0</v>
      </c>
      <c r="E178" s="42">
        <v>0</v>
      </c>
      <c r="F178" s="42">
        <v>0</v>
      </c>
      <c r="G178" s="42">
        <v>0</v>
      </c>
      <c r="H178" s="42">
        <v>0</v>
      </c>
      <c r="I178" s="42">
        <v>0</v>
      </c>
      <c r="J178" s="42">
        <v>0</v>
      </c>
      <c r="K178" s="42">
        <v>0</v>
      </c>
      <c r="L178" s="42">
        <v>0</v>
      </c>
      <c r="M178" s="40">
        <f t="shared" si="24"/>
        <v>0</v>
      </c>
      <c r="N178" s="50"/>
    </row>
    <row r="179" spans="1:14" customFormat="1" ht="25.5" customHeight="1" x14ac:dyDescent="0.25">
      <c r="A179" s="51">
        <v>382</v>
      </c>
      <c r="B179" s="47" t="s">
        <v>262</v>
      </c>
      <c r="C179" s="42">
        <v>0</v>
      </c>
      <c r="D179" s="42">
        <v>160000</v>
      </c>
      <c r="E179" s="42">
        <v>0</v>
      </c>
      <c r="F179" s="42">
        <v>0</v>
      </c>
      <c r="G179" s="42">
        <v>1400000</v>
      </c>
      <c r="H179" s="42">
        <v>100000</v>
      </c>
      <c r="I179" s="42">
        <v>0</v>
      </c>
      <c r="J179" s="42">
        <v>0</v>
      </c>
      <c r="K179" s="42">
        <v>0</v>
      </c>
      <c r="L179" s="42">
        <v>0</v>
      </c>
      <c r="M179" s="40">
        <f t="shared" si="24"/>
        <v>1660000</v>
      </c>
      <c r="N179" s="50"/>
    </row>
    <row r="180" spans="1:14" customFormat="1" ht="25.5" customHeight="1" x14ac:dyDescent="0.25">
      <c r="A180" s="51">
        <v>383</v>
      </c>
      <c r="B180" s="47" t="s">
        <v>263</v>
      </c>
      <c r="C180" s="42">
        <v>0</v>
      </c>
      <c r="D180" s="42">
        <v>0</v>
      </c>
      <c r="E180" s="42">
        <v>0</v>
      </c>
      <c r="F180" s="42">
        <v>0</v>
      </c>
      <c r="G180" s="42">
        <v>0</v>
      </c>
      <c r="H180" s="42">
        <v>0</v>
      </c>
      <c r="I180" s="42">
        <v>0</v>
      </c>
      <c r="J180" s="42">
        <v>0</v>
      </c>
      <c r="K180" s="42">
        <v>0</v>
      </c>
      <c r="L180" s="42">
        <v>0</v>
      </c>
      <c r="M180" s="40">
        <f t="shared" si="24"/>
        <v>0</v>
      </c>
      <c r="N180" s="50"/>
    </row>
    <row r="181" spans="1:14" customFormat="1" ht="25.5" customHeight="1" x14ac:dyDescent="0.25">
      <c r="A181" s="51">
        <v>384</v>
      </c>
      <c r="B181" s="47" t="s">
        <v>264</v>
      </c>
      <c r="C181" s="42">
        <v>0</v>
      </c>
      <c r="D181" s="42">
        <v>0</v>
      </c>
      <c r="E181" s="42">
        <v>0</v>
      </c>
      <c r="F181" s="42">
        <v>0</v>
      </c>
      <c r="G181" s="42">
        <v>0</v>
      </c>
      <c r="H181" s="42">
        <v>0</v>
      </c>
      <c r="I181" s="42">
        <v>0</v>
      </c>
      <c r="J181" s="42">
        <v>0</v>
      </c>
      <c r="K181" s="42">
        <v>0</v>
      </c>
      <c r="L181" s="42">
        <v>0</v>
      </c>
      <c r="M181" s="40">
        <f t="shared" si="24"/>
        <v>0</v>
      </c>
      <c r="N181" s="50"/>
    </row>
    <row r="182" spans="1:14" customFormat="1" ht="25.5" customHeight="1" x14ac:dyDescent="0.25">
      <c r="A182" s="51">
        <v>385</v>
      </c>
      <c r="B182" s="47" t="s">
        <v>265</v>
      </c>
      <c r="C182" s="42">
        <v>0</v>
      </c>
      <c r="D182" s="42">
        <v>0</v>
      </c>
      <c r="E182" s="42">
        <v>0</v>
      </c>
      <c r="F182" s="42">
        <v>0</v>
      </c>
      <c r="G182" s="42">
        <v>0</v>
      </c>
      <c r="H182" s="42">
        <v>0</v>
      </c>
      <c r="I182" s="42">
        <v>0</v>
      </c>
      <c r="J182" s="42">
        <v>0</v>
      </c>
      <c r="K182" s="42">
        <v>0</v>
      </c>
      <c r="L182" s="42">
        <v>0</v>
      </c>
      <c r="M182" s="40">
        <f t="shared" si="24"/>
        <v>0</v>
      </c>
      <c r="N182" s="50"/>
    </row>
    <row r="183" spans="1:14" customFormat="1" ht="25.5" customHeight="1" x14ac:dyDescent="0.25">
      <c r="A183" s="44">
        <v>3900</v>
      </c>
      <c r="B183" s="45" t="s">
        <v>266</v>
      </c>
      <c r="C183" s="39">
        <f t="shared" ref="C183:N183" si="30">SUM(C184:C192)</f>
        <v>0</v>
      </c>
      <c r="D183" s="39">
        <f>SUM(D184:D192)</f>
        <v>28187</v>
      </c>
      <c r="E183" s="39">
        <f t="shared" si="30"/>
        <v>0</v>
      </c>
      <c r="F183" s="39">
        <f t="shared" si="30"/>
        <v>0</v>
      </c>
      <c r="G183" s="39">
        <f t="shared" si="30"/>
        <v>1500000</v>
      </c>
      <c r="H183" s="39">
        <f t="shared" si="30"/>
        <v>0</v>
      </c>
      <c r="I183" s="39">
        <f t="shared" si="30"/>
        <v>0</v>
      </c>
      <c r="J183" s="39">
        <f t="shared" si="30"/>
        <v>0</v>
      </c>
      <c r="K183" s="39">
        <f t="shared" si="30"/>
        <v>0</v>
      </c>
      <c r="L183" s="39">
        <f t="shared" si="30"/>
        <v>0</v>
      </c>
      <c r="M183" s="39">
        <f t="shared" si="24"/>
        <v>1528187</v>
      </c>
      <c r="N183" s="54">
        <f t="shared" si="30"/>
        <v>0</v>
      </c>
    </row>
    <row r="184" spans="1:14" customFormat="1" ht="25.5" customHeight="1" x14ac:dyDescent="0.25">
      <c r="A184" s="51">
        <v>391</v>
      </c>
      <c r="B184" s="47" t="s">
        <v>267</v>
      </c>
      <c r="C184" s="42">
        <v>0</v>
      </c>
      <c r="D184" s="42">
        <v>11902</v>
      </c>
      <c r="E184" s="42">
        <v>0</v>
      </c>
      <c r="F184" s="42">
        <v>0</v>
      </c>
      <c r="G184" s="42">
        <v>0</v>
      </c>
      <c r="H184" s="42">
        <v>0</v>
      </c>
      <c r="I184" s="42">
        <v>0</v>
      </c>
      <c r="J184" s="42">
        <v>0</v>
      </c>
      <c r="K184" s="42">
        <v>0</v>
      </c>
      <c r="L184" s="42">
        <v>0</v>
      </c>
      <c r="M184" s="40">
        <f t="shared" si="24"/>
        <v>11902</v>
      </c>
      <c r="N184" s="50"/>
    </row>
    <row r="185" spans="1:14" customFormat="1" ht="25.5" customHeight="1" x14ac:dyDescent="0.25">
      <c r="A185" s="51">
        <v>392</v>
      </c>
      <c r="B185" s="47" t="s">
        <v>268</v>
      </c>
      <c r="C185" s="42">
        <v>0</v>
      </c>
      <c r="D185" s="42">
        <v>16285</v>
      </c>
      <c r="E185" s="42">
        <v>0</v>
      </c>
      <c r="F185" s="42">
        <v>0</v>
      </c>
      <c r="G185" s="42">
        <v>0</v>
      </c>
      <c r="H185" s="42">
        <v>0</v>
      </c>
      <c r="I185" s="42">
        <v>0</v>
      </c>
      <c r="J185" s="42">
        <v>0</v>
      </c>
      <c r="K185" s="42">
        <v>0</v>
      </c>
      <c r="L185" s="42">
        <v>0</v>
      </c>
      <c r="M185" s="40">
        <f t="shared" si="24"/>
        <v>16285</v>
      </c>
      <c r="N185" s="50"/>
    </row>
    <row r="186" spans="1:14" customFormat="1" ht="25.5" customHeight="1" x14ac:dyDescent="0.25">
      <c r="A186" s="51">
        <v>393</v>
      </c>
      <c r="B186" s="47" t="s">
        <v>269</v>
      </c>
      <c r="C186" s="42">
        <v>0</v>
      </c>
      <c r="D186" s="42">
        <v>0</v>
      </c>
      <c r="E186" s="42">
        <v>0</v>
      </c>
      <c r="F186" s="42">
        <v>0</v>
      </c>
      <c r="G186" s="42">
        <v>0</v>
      </c>
      <c r="H186" s="42">
        <v>0</v>
      </c>
      <c r="I186" s="42">
        <v>0</v>
      </c>
      <c r="J186" s="42">
        <v>0</v>
      </c>
      <c r="K186" s="42">
        <v>0</v>
      </c>
      <c r="L186" s="42">
        <v>0</v>
      </c>
      <c r="M186" s="40">
        <f t="shared" si="24"/>
        <v>0</v>
      </c>
      <c r="N186" s="50"/>
    </row>
    <row r="187" spans="1:14" customFormat="1" ht="25.5" customHeight="1" x14ac:dyDescent="0.25">
      <c r="A187" s="51">
        <v>394</v>
      </c>
      <c r="B187" s="47" t="s">
        <v>270</v>
      </c>
      <c r="C187" s="42">
        <v>0</v>
      </c>
      <c r="D187" s="42"/>
      <c r="E187" s="42">
        <v>0</v>
      </c>
      <c r="F187" s="42">
        <v>0</v>
      </c>
      <c r="G187" s="42">
        <v>1500000</v>
      </c>
      <c r="H187" s="42">
        <v>0</v>
      </c>
      <c r="I187" s="42">
        <v>0</v>
      </c>
      <c r="J187" s="42">
        <v>0</v>
      </c>
      <c r="K187" s="42">
        <v>0</v>
      </c>
      <c r="L187" s="42">
        <v>0</v>
      </c>
      <c r="M187" s="40">
        <f t="shared" si="24"/>
        <v>1500000</v>
      </c>
      <c r="N187" s="50"/>
    </row>
    <row r="188" spans="1:14" customFormat="1" ht="25.5" customHeight="1" x14ac:dyDescent="0.25">
      <c r="A188" s="51">
        <v>395</v>
      </c>
      <c r="B188" s="47" t="s">
        <v>271</v>
      </c>
      <c r="C188" s="42">
        <v>0</v>
      </c>
      <c r="D188" s="42">
        <v>0</v>
      </c>
      <c r="E188" s="42">
        <v>0</v>
      </c>
      <c r="F188" s="42">
        <v>0</v>
      </c>
      <c r="G188" s="42">
        <v>0</v>
      </c>
      <c r="H188" s="42">
        <v>0</v>
      </c>
      <c r="I188" s="42">
        <v>0</v>
      </c>
      <c r="J188" s="42">
        <v>0</v>
      </c>
      <c r="K188" s="42">
        <v>0</v>
      </c>
      <c r="L188" s="42">
        <v>0</v>
      </c>
      <c r="M188" s="40">
        <f t="shared" si="24"/>
        <v>0</v>
      </c>
      <c r="N188" s="50"/>
    </row>
    <row r="189" spans="1:14" customFormat="1" ht="25.5" customHeight="1" x14ac:dyDescent="0.25">
      <c r="A189" s="51">
        <v>396</v>
      </c>
      <c r="B189" s="47" t="s">
        <v>272</v>
      </c>
      <c r="C189" s="42">
        <v>0</v>
      </c>
      <c r="D189" s="42">
        <v>0</v>
      </c>
      <c r="E189" s="42">
        <v>0</v>
      </c>
      <c r="F189" s="42">
        <v>0</v>
      </c>
      <c r="G189" s="42">
        <v>0</v>
      </c>
      <c r="H189" s="42">
        <v>0</v>
      </c>
      <c r="I189" s="42">
        <v>0</v>
      </c>
      <c r="J189" s="42">
        <v>0</v>
      </c>
      <c r="K189" s="42">
        <v>0</v>
      </c>
      <c r="L189" s="42">
        <v>0</v>
      </c>
      <c r="M189" s="40">
        <f t="shared" si="24"/>
        <v>0</v>
      </c>
      <c r="N189" s="50"/>
    </row>
    <row r="190" spans="1:14" customFormat="1" ht="25.5" customHeight="1" x14ac:dyDescent="0.25">
      <c r="A190" s="51">
        <v>397</v>
      </c>
      <c r="B190" s="47" t="s">
        <v>273</v>
      </c>
      <c r="C190" s="42">
        <v>0</v>
      </c>
      <c r="D190" s="42">
        <v>0</v>
      </c>
      <c r="E190" s="42">
        <v>0</v>
      </c>
      <c r="F190" s="42">
        <v>0</v>
      </c>
      <c r="G190" s="42">
        <v>0</v>
      </c>
      <c r="H190" s="42">
        <v>0</v>
      </c>
      <c r="I190" s="42">
        <v>0</v>
      </c>
      <c r="J190" s="42">
        <v>0</v>
      </c>
      <c r="K190" s="42">
        <v>0</v>
      </c>
      <c r="L190" s="42">
        <v>0</v>
      </c>
      <c r="M190" s="40">
        <f t="shared" si="24"/>
        <v>0</v>
      </c>
      <c r="N190" s="50"/>
    </row>
    <row r="191" spans="1:14" customFormat="1" ht="25.5" x14ac:dyDescent="0.25">
      <c r="A191" s="51">
        <v>398</v>
      </c>
      <c r="B191" s="47" t="s">
        <v>274</v>
      </c>
      <c r="C191" s="42">
        <v>0</v>
      </c>
      <c r="D191" s="42">
        <v>0</v>
      </c>
      <c r="E191" s="42">
        <v>0</v>
      </c>
      <c r="F191" s="42">
        <v>0</v>
      </c>
      <c r="G191" s="42">
        <v>0</v>
      </c>
      <c r="H191" s="42">
        <v>0</v>
      </c>
      <c r="I191" s="42">
        <v>0</v>
      </c>
      <c r="J191" s="42">
        <v>0</v>
      </c>
      <c r="K191" s="42">
        <v>0</v>
      </c>
      <c r="L191" s="42">
        <v>0</v>
      </c>
      <c r="M191" s="40">
        <f t="shared" si="24"/>
        <v>0</v>
      </c>
      <c r="N191" s="50"/>
    </row>
    <row r="192" spans="1:14" customFormat="1" ht="25.5" customHeight="1" x14ac:dyDescent="0.25">
      <c r="A192" s="51">
        <v>399</v>
      </c>
      <c r="B192" s="47" t="s">
        <v>275</v>
      </c>
      <c r="C192" s="42">
        <v>0</v>
      </c>
      <c r="D192" s="42">
        <v>0</v>
      </c>
      <c r="E192" s="42">
        <v>0</v>
      </c>
      <c r="F192" s="42">
        <v>0</v>
      </c>
      <c r="G192" s="42">
        <v>0</v>
      </c>
      <c r="H192" s="42">
        <v>0</v>
      </c>
      <c r="I192" s="42">
        <v>0</v>
      </c>
      <c r="J192" s="42">
        <v>0</v>
      </c>
      <c r="K192" s="42">
        <v>0</v>
      </c>
      <c r="L192" s="42">
        <v>0</v>
      </c>
      <c r="M192" s="40">
        <f t="shared" si="24"/>
        <v>0</v>
      </c>
      <c r="N192" s="50"/>
    </row>
    <row r="193" spans="1:14" customFormat="1" ht="31.5" x14ac:dyDescent="0.25">
      <c r="A193" s="99">
        <v>4000</v>
      </c>
      <c r="B193" s="100" t="s">
        <v>276</v>
      </c>
      <c r="C193" s="98">
        <f t="shared" ref="C193:N193" si="31">C194+C204+C210+C220+C229+C233+C248+C240+C242</f>
        <v>0</v>
      </c>
      <c r="D193" s="98">
        <f>D194+D204+D210+D220+D229+D233+D248+D240+D242</f>
        <v>717074</v>
      </c>
      <c r="E193" s="98">
        <f t="shared" si="31"/>
        <v>0</v>
      </c>
      <c r="F193" s="98">
        <f t="shared" si="31"/>
        <v>0</v>
      </c>
      <c r="G193" s="98">
        <f t="shared" si="31"/>
        <v>4400000</v>
      </c>
      <c r="H193" s="98">
        <f t="shared" si="31"/>
        <v>0</v>
      </c>
      <c r="I193" s="98">
        <f t="shared" si="31"/>
        <v>0</v>
      </c>
      <c r="J193" s="98">
        <f t="shared" si="31"/>
        <v>0</v>
      </c>
      <c r="K193" s="98">
        <f t="shared" si="31"/>
        <v>0</v>
      </c>
      <c r="L193" s="98">
        <f t="shared" si="31"/>
        <v>0</v>
      </c>
      <c r="M193" s="98">
        <f t="shared" si="24"/>
        <v>5117074</v>
      </c>
      <c r="N193" s="56">
        <f t="shared" si="31"/>
        <v>0</v>
      </c>
    </row>
    <row r="194" spans="1:14" customFormat="1" ht="30" x14ac:dyDescent="0.25">
      <c r="A194" s="55">
        <v>4100</v>
      </c>
      <c r="B194" s="48" t="s">
        <v>87</v>
      </c>
      <c r="C194" s="39">
        <f>SUM(C195:C203)</f>
        <v>0</v>
      </c>
      <c r="D194" s="39">
        <f>SUM(D195:D203)</f>
        <v>0</v>
      </c>
      <c r="E194" s="39">
        <f t="shared" ref="E194:N194" si="32">SUM(E195:E203)</f>
        <v>0</v>
      </c>
      <c r="F194" s="39">
        <f t="shared" si="32"/>
        <v>0</v>
      </c>
      <c r="G194" s="39">
        <f t="shared" si="32"/>
        <v>0</v>
      </c>
      <c r="H194" s="39">
        <f t="shared" si="32"/>
        <v>0</v>
      </c>
      <c r="I194" s="39">
        <f t="shared" si="32"/>
        <v>0</v>
      </c>
      <c r="J194" s="39">
        <f t="shared" si="32"/>
        <v>0</v>
      </c>
      <c r="K194" s="39">
        <f t="shared" si="32"/>
        <v>0</v>
      </c>
      <c r="L194" s="39">
        <f t="shared" si="32"/>
        <v>0</v>
      </c>
      <c r="M194" s="39">
        <f t="shared" si="24"/>
        <v>0</v>
      </c>
      <c r="N194" s="54">
        <f t="shared" si="32"/>
        <v>0</v>
      </c>
    </row>
    <row r="195" spans="1:14" customFormat="1" ht="25.5" customHeight="1" x14ac:dyDescent="0.25">
      <c r="A195" s="51">
        <v>411</v>
      </c>
      <c r="B195" s="47" t="s">
        <v>277</v>
      </c>
      <c r="C195" s="43">
        <v>0</v>
      </c>
      <c r="D195" s="43">
        <v>0</v>
      </c>
      <c r="E195" s="43">
        <v>0</v>
      </c>
      <c r="F195" s="43">
        <v>0</v>
      </c>
      <c r="G195" s="43">
        <v>0</v>
      </c>
      <c r="H195" s="43">
        <v>0</v>
      </c>
      <c r="I195" s="43">
        <v>0</v>
      </c>
      <c r="J195" s="43">
        <v>0</v>
      </c>
      <c r="K195" s="43">
        <v>0</v>
      </c>
      <c r="L195" s="43">
        <v>0</v>
      </c>
      <c r="M195" s="40">
        <f t="shared" si="24"/>
        <v>0</v>
      </c>
      <c r="N195" s="50"/>
    </row>
    <row r="196" spans="1:14" customFormat="1" ht="25.5" customHeight="1" x14ac:dyDescent="0.25">
      <c r="A196" s="51">
        <v>412</v>
      </c>
      <c r="B196" s="47" t="s">
        <v>278</v>
      </c>
      <c r="C196" s="43">
        <v>0</v>
      </c>
      <c r="D196" s="43">
        <v>0</v>
      </c>
      <c r="E196" s="43">
        <v>0</v>
      </c>
      <c r="F196" s="43">
        <v>0</v>
      </c>
      <c r="G196" s="43">
        <v>0</v>
      </c>
      <c r="H196" s="43">
        <v>0</v>
      </c>
      <c r="I196" s="43">
        <v>0</v>
      </c>
      <c r="J196" s="43">
        <v>0</v>
      </c>
      <c r="K196" s="43">
        <v>0</v>
      </c>
      <c r="L196" s="43">
        <v>0</v>
      </c>
      <c r="M196" s="40">
        <f t="shared" si="24"/>
        <v>0</v>
      </c>
      <c r="N196" s="50"/>
    </row>
    <row r="197" spans="1:14" customFormat="1" ht="25.5" customHeight="1" x14ac:dyDescent="0.25">
      <c r="A197" s="51">
        <v>413</v>
      </c>
      <c r="B197" s="47" t="s">
        <v>279</v>
      </c>
      <c r="C197" s="43">
        <v>0</v>
      </c>
      <c r="D197" s="43">
        <v>0</v>
      </c>
      <c r="E197" s="43">
        <v>0</v>
      </c>
      <c r="F197" s="43">
        <v>0</v>
      </c>
      <c r="G197" s="43">
        <v>0</v>
      </c>
      <c r="H197" s="43">
        <v>0</v>
      </c>
      <c r="I197" s="43">
        <v>0</v>
      </c>
      <c r="J197" s="43">
        <v>0</v>
      </c>
      <c r="K197" s="43">
        <v>0</v>
      </c>
      <c r="L197" s="43">
        <v>0</v>
      </c>
      <c r="M197" s="40">
        <f t="shared" si="24"/>
        <v>0</v>
      </c>
      <c r="N197" s="50"/>
    </row>
    <row r="198" spans="1:14" customFormat="1" ht="25.5" customHeight="1" x14ac:dyDescent="0.25">
      <c r="A198" s="51">
        <v>414</v>
      </c>
      <c r="B198" s="47" t="s">
        <v>280</v>
      </c>
      <c r="C198" s="42">
        <v>0</v>
      </c>
      <c r="D198" s="42">
        <v>0</v>
      </c>
      <c r="E198" s="42">
        <v>0</v>
      </c>
      <c r="F198" s="42">
        <v>0</v>
      </c>
      <c r="G198" s="42">
        <v>0</v>
      </c>
      <c r="H198" s="42">
        <v>0</v>
      </c>
      <c r="I198" s="42">
        <v>0</v>
      </c>
      <c r="J198" s="42">
        <v>0</v>
      </c>
      <c r="K198" s="42">
        <v>0</v>
      </c>
      <c r="L198" s="42">
        <v>0</v>
      </c>
      <c r="M198" s="40">
        <f t="shared" si="24"/>
        <v>0</v>
      </c>
      <c r="N198" s="50"/>
    </row>
    <row r="199" spans="1:14" customFormat="1" ht="42" customHeight="1" x14ac:dyDescent="0.25">
      <c r="A199" s="51">
        <v>415</v>
      </c>
      <c r="B199" s="47" t="s">
        <v>281</v>
      </c>
      <c r="C199" s="42">
        <v>0</v>
      </c>
      <c r="D199" s="42">
        <v>0</v>
      </c>
      <c r="E199" s="42">
        <v>0</v>
      </c>
      <c r="F199" s="42">
        <v>0</v>
      </c>
      <c r="G199" s="42">
        <v>0</v>
      </c>
      <c r="H199" s="42">
        <v>0</v>
      </c>
      <c r="I199" s="42">
        <v>0</v>
      </c>
      <c r="J199" s="42">
        <v>0</v>
      </c>
      <c r="K199" s="42">
        <v>0</v>
      </c>
      <c r="L199" s="42">
        <v>0</v>
      </c>
      <c r="M199" s="40">
        <f t="shared" ref="M199:M262" si="33">SUM(C199:L199)</f>
        <v>0</v>
      </c>
      <c r="N199" s="50"/>
    </row>
    <row r="200" spans="1:14" customFormat="1" ht="36.75" customHeight="1" x14ac:dyDescent="0.25">
      <c r="A200" s="51">
        <v>416</v>
      </c>
      <c r="B200" s="47" t="s">
        <v>282</v>
      </c>
      <c r="C200" s="42">
        <v>0</v>
      </c>
      <c r="D200" s="42">
        <v>0</v>
      </c>
      <c r="E200" s="42">
        <v>0</v>
      </c>
      <c r="F200" s="42">
        <v>0</v>
      </c>
      <c r="G200" s="42">
        <v>0</v>
      </c>
      <c r="H200" s="42">
        <v>0</v>
      </c>
      <c r="I200" s="42">
        <v>0</v>
      </c>
      <c r="J200" s="42">
        <v>0</v>
      </c>
      <c r="K200" s="42">
        <v>0</v>
      </c>
      <c r="L200" s="42">
        <v>0</v>
      </c>
      <c r="M200" s="40">
        <f t="shared" si="33"/>
        <v>0</v>
      </c>
      <c r="N200" s="50"/>
    </row>
    <row r="201" spans="1:14" customFormat="1" ht="42" customHeight="1" x14ac:dyDescent="0.25">
      <c r="A201" s="51">
        <v>417</v>
      </c>
      <c r="B201" s="47" t="s">
        <v>283</v>
      </c>
      <c r="C201" s="42">
        <v>0</v>
      </c>
      <c r="D201" s="42">
        <v>0</v>
      </c>
      <c r="E201" s="42">
        <v>0</v>
      </c>
      <c r="F201" s="42">
        <v>0</v>
      </c>
      <c r="G201" s="42">
        <v>0</v>
      </c>
      <c r="H201" s="42">
        <v>0</v>
      </c>
      <c r="I201" s="42">
        <v>0</v>
      </c>
      <c r="J201" s="42">
        <v>0</v>
      </c>
      <c r="K201" s="42">
        <v>0</v>
      </c>
      <c r="L201" s="42">
        <v>0</v>
      </c>
      <c r="M201" s="40">
        <f t="shared" si="33"/>
        <v>0</v>
      </c>
      <c r="N201" s="50"/>
    </row>
    <row r="202" spans="1:14" customFormat="1" ht="34.5" customHeight="1" x14ac:dyDescent="0.25">
      <c r="A202" s="51">
        <v>418</v>
      </c>
      <c r="B202" s="47" t="s">
        <v>284</v>
      </c>
      <c r="C202" s="42">
        <v>0</v>
      </c>
      <c r="D202" s="42">
        <v>0</v>
      </c>
      <c r="E202" s="42">
        <v>0</v>
      </c>
      <c r="F202" s="42">
        <v>0</v>
      </c>
      <c r="G202" s="42">
        <v>0</v>
      </c>
      <c r="H202" s="42">
        <v>0</v>
      </c>
      <c r="I202" s="42">
        <v>0</v>
      </c>
      <c r="J202" s="42">
        <v>0</v>
      </c>
      <c r="K202" s="42">
        <v>0</v>
      </c>
      <c r="L202" s="42">
        <v>0</v>
      </c>
      <c r="M202" s="40">
        <f t="shared" si="33"/>
        <v>0</v>
      </c>
      <c r="N202" s="50"/>
    </row>
    <row r="203" spans="1:14" customFormat="1" ht="34.5" customHeight="1" x14ac:dyDescent="0.25">
      <c r="A203" s="51">
        <v>419</v>
      </c>
      <c r="B203" s="47" t="s">
        <v>285</v>
      </c>
      <c r="C203" s="42">
        <v>0</v>
      </c>
      <c r="D203" s="42">
        <v>0</v>
      </c>
      <c r="E203" s="42">
        <v>0</v>
      </c>
      <c r="F203" s="42">
        <v>0</v>
      </c>
      <c r="G203" s="42">
        <v>0</v>
      </c>
      <c r="H203" s="42">
        <v>0</v>
      </c>
      <c r="I203" s="42">
        <v>0</v>
      </c>
      <c r="J203" s="42">
        <v>0</v>
      </c>
      <c r="K203" s="42">
        <v>0</v>
      </c>
      <c r="L203" s="42">
        <v>0</v>
      </c>
      <c r="M203" s="40">
        <f t="shared" si="33"/>
        <v>0</v>
      </c>
      <c r="N203" s="50"/>
    </row>
    <row r="204" spans="1:14" customFormat="1" ht="25.5" customHeight="1" x14ac:dyDescent="0.25">
      <c r="A204" s="44">
        <v>4200</v>
      </c>
      <c r="B204" s="45" t="s">
        <v>286</v>
      </c>
      <c r="C204" s="39">
        <f t="shared" ref="C204:L204" si="34">SUM(C205:C209)</f>
        <v>0</v>
      </c>
      <c r="D204" s="39">
        <f>SUM(D205:D209)</f>
        <v>0</v>
      </c>
      <c r="E204" s="39">
        <f t="shared" si="34"/>
        <v>0</v>
      </c>
      <c r="F204" s="39">
        <f t="shared" si="34"/>
        <v>0</v>
      </c>
      <c r="G204" s="39">
        <f t="shared" si="34"/>
        <v>0</v>
      </c>
      <c r="H204" s="39">
        <f t="shared" si="34"/>
        <v>0</v>
      </c>
      <c r="I204" s="39">
        <f t="shared" si="34"/>
        <v>0</v>
      </c>
      <c r="J204" s="39">
        <f t="shared" si="34"/>
        <v>0</v>
      </c>
      <c r="K204" s="39">
        <f t="shared" si="34"/>
        <v>0</v>
      </c>
      <c r="L204" s="39">
        <f t="shared" si="34"/>
        <v>0</v>
      </c>
      <c r="M204" s="39">
        <f t="shared" si="33"/>
        <v>0</v>
      </c>
      <c r="N204" s="53"/>
    </row>
    <row r="205" spans="1:14" customFormat="1" ht="25.5" x14ac:dyDescent="0.25">
      <c r="A205" s="51">
        <v>421</v>
      </c>
      <c r="B205" s="47" t="s">
        <v>287</v>
      </c>
      <c r="C205" s="42">
        <v>0</v>
      </c>
      <c r="D205" s="42">
        <v>0</v>
      </c>
      <c r="E205" s="42">
        <v>0</v>
      </c>
      <c r="F205" s="42">
        <v>0</v>
      </c>
      <c r="G205" s="42">
        <v>0</v>
      </c>
      <c r="H205" s="42">
        <v>0</v>
      </c>
      <c r="I205" s="42">
        <v>0</v>
      </c>
      <c r="J205" s="42">
        <v>0</v>
      </c>
      <c r="K205" s="42">
        <v>0</v>
      </c>
      <c r="L205" s="42">
        <v>0</v>
      </c>
      <c r="M205" s="40">
        <f t="shared" si="33"/>
        <v>0</v>
      </c>
      <c r="N205" s="50"/>
    </row>
    <row r="206" spans="1:14" customFormat="1" ht="26.25" customHeight="1" x14ac:dyDescent="0.25">
      <c r="A206" s="51">
        <v>422</v>
      </c>
      <c r="B206" s="47" t="s">
        <v>288</v>
      </c>
      <c r="C206" s="42">
        <v>0</v>
      </c>
      <c r="D206" s="42">
        <v>0</v>
      </c>
      <c r="E206" s="42">
        <v>0</v>
      </c>
      <c r="F206" s="42">
        <v>0</v>
      </c>
      <c r="G206" s="42">
        <v>0</v>
      </c>
      <c r="H206" s="42">
        <v>0</v>
      </c>
      <c r="I206" s="42">
        <v>0</v>
      </c>
      <c r="J206" s="42">
        <v>0</v>
      </c>
      <c r="K206" s="42">
        <v>0</v>
      </c>
      <c r="L206" s="42">
        <v>0</v>
      </c>
      <c r="M206" s="40">
        <f t="shared" si="33"/>
        <v>0</v>
      </c>
      <c r="N206" s="50"/>
    </row>
    <row r="207" spans="1:14" customFormat="1" ht="25.5" x14ac:dyDescent="0.25">
      <c r="A207" s="51">
        <v>423</v>
      </c>
      <c r="B207" s="47" t="s">
        <v>289</v>
      </c>
      <c r="C207" s="42">
        <v>0</v>
      </c>
      <c r="D207" s="42">
        <v>0</v>
      </c>
      <c r="E207" s="42">
        <v>0</v>
      </c>
      <c r="F207" s="42">
        <v>0</v>
      </c>
      <c r="G207" s="42">
        <v>0</v>
      </c>
      <c r="H207" s="42">
        <v>0</v>
      </c>
      <c r="I207" s="42">
        <v>0</v>
      </c>
      <c r="J207" s="42">
        <v>0</v>
      </c>
      <c r="K207" s="42">
        <v>0</v>
      </c>
      <c r="L207" s="42">
        <v>0</v>
      </c>
      <c r="M207" s="40">
        <f t="shared" si="33"/>
        <v>0</v>
      </c>
      <c r="N207" s="50"/>
    </row>
    <row r="208" spans="1:14" customFormat="1" ht="25.5" customHeight="1" x14ac:dyDescent="0.25">
      <c r="A208" s="51">
        <v>424</v>
      </c>
      <c r="B208" s="47" t="s">
        <v>290</v>
      </c>
      <c r="C208" s="42">
        <v>0</v>
      </c>
      <c r="D208" s="42">
        <v>0</v>
      </c>
      <c r="E208" s="42">
        <v>0</v>
      </c>
      <c r="F208" s="42">
        <v>0</v>
      </c>
      <c r="G208" s="42">
        <v>0</v>
      </c>
      <c r="H208" s="42">
        <v>0</v>
      </c>
      <c r="I208" s="42">
        <v>0</v>
      </c>
      <c r="J208" s="42">
        <v>0</v>
      </c>
      <c r="K208" s="42">
        <v>0</v>
      </c>
      <c r="L208" s="42">
        <v>0</v>
      </c>
      <c r="M208" s="40">
        <f t="shared" si="33"/>
        <v>0</v>
      </c>
      <c r="N208" s="50"/>
    </row>
    <row r="209" spans="1:14" customFormat="1" ht="25.5" x14ac:dyDescent="0.25">
      <c r="A209" s="51">
        <v>425</v>
      </c>
      <c r="B209" s="47" t="s">
        <v>291</v>
      </c>
      <c r="C209" s="42">
        <v>0</v>
      </c>
      <c r="D209" s="42">
        <v>0</v>
      </c>
      <c r="E209" s="42">
        <v>0</v>
      </c>
      <c r="F209" s="42">
        <v>0</v>
      </c>
      <c r="G209" s="42">
        <v>0</v>
      </c>
      <c r="H209" s="42">
        <v>0</v>
      </c>
      <c r="I209" s="42">
        <v>0</v>
      </c>
      <c r="J209" s="42">
        <v>0</v>
      </c>
      <c r="K209" s="42">
        <v>0</v>
      </c>
      <c r="L209" s="42">
        <v>0</v>
      </c>
      <c r="M209" s="40">
        <f t="shared" si="33"/>
        <v>0</v>
      </c>
      <c r="N209" s="50"/>
    </row>
    <row r="210" spans="1:14" customFormat="1" ht="25.5" customHeight="1" x14ac:dyDescent="0.25">
      <c r="A210" s="44">
        <v>4300</v>
      </c>
      <c r="B210" s="45" t="s">
        <v>88</v>
      </c>
      <c r="C210" s="39">
        <f t="shared" ref="C210:N210" si="35">SUM(C211:C219)</f>
        <v>0</v>
      </c>
      <c r="D210" s="39">
        <f>SUM(D211:D219)</f>
        <v>0</v>
      </c>
      <c r="E210" s="39">
        <f t="shared" si="35"/>
        <v>0</v>
      </c>
      <c r="F210" s="39">
        <f t="shared" si="35"/>
        <v>0</v>
      </c>
      <c r="G210" s="39">
        <f t="shared" si="35"/>
        <v>0</v>
      </c>
      <c r="H210" s="39">
        <f t="shared" si="35"/>
        <v>0</v>
      </c>
      <c r="I210" s="39">
        <f t="shared" si="35"/>
        <v>0</v>
      </c>
      <c r="J210" s="39">
        <f t="shared" si="35"/>
        <v>0</v>
      </c>
      <c r="K210" s="39">
        <f t="shared" si="35"/>
        <v>0</v>
      </c>
      <c r="L210" s="39">
        <f t="shared" si="35"/>
        <v>0</v>
      </c>
      <c r="M210" s="39">
        <f t="shared" si="33"/>
        <v>0</v>
      </c>
      <c r="N210" s="54">
        <f t="shared" si="35"/>
        <v>0</v>
      </c>
    </row>
    <row r="211" spans="1:14" customFormat="1" ht="25.5" customHeight="1" x14ac:dyDescent="0.25">
      <c r="A211" s="51">
        <v>431</v>
      </c>
      <c r="B211" s="47" t="s">
        <v>292</v>
      </c>
      <c r="C211" s="42">
        <v>0</v>
      </c>
      <c r="D211" s="42">
        <v>0</v>
      </c>
      <c r="E211" s="42">
        <v>0</v>
      </c>
      <c r="F211" s="42">
        <v>0</v>
      </c>
      <c r="G211" s="42">
        <v>0</v>
      </c>
      <c r="H211" s="42">
        <v>0</v>
      </c>
      <c r="I211" s="42">
        <v>0</v>
      </c>
      <c r="J211" s="42">
        <v>0</v>
      </c>
      <c r="K211" s="42">
        <v>0</v>
      </c>
      <c r="L211" s="42">
        <v>0</v>
      </c>
      <c r="M211" s="40">
        <f t="shared" si="33"/>
        <v>0</v>
      </c>
      <c r="N211" s="50"/>
    </row>
    <row r="212" spans="1:14" customFormat="1" ht="25.5" customHeight="1" x14ac:dyDescent="0.25">
      <c r="A212" s="51">
        <v>432</v>
      </c>
      <c r="B212" s="47" t="s">
        <v>293</v>
      </c>
      <c r="C212" s="42">
        <v>0</v>
      </c>
      <c r="D212" s="42">
        <v>0</v>
      </c>
      <c r="E212" s="42">
        <v>0</v>
      </c>
      <c r="F212" s="42">
        <v>0</v>
      </c>
      <c r="G212" s="42">
        <v>0</v>
      </c>
      <c r="H212" s="42">
        <v>0</v>
      </c>
      <c r="I212" s="42">
        <v>0</v>
      </c>
      <c r="J212" s="42">
        <v>0</v>
      </c>
      <c r="K212" s="42">
        <v>0</v>
      </c>
      <c r="L212" s="42">
        <v>0</v>
      </c>
      <c r="M212" s="40">
        <f t="shared" si="33"/>
        <v>0</v>
      </c>
      <c r="N212" s="50"/>
    </row>
    <row r="213" spans="1:14" customFormat="1" ht="25.5" customHeight="1" x14ac:dyDescent="0.25">
      <c r="A213" s="51">
        <v>433</v>
      </c>
      <c r="B213" s="47" t="s">
        <v>294</v>
      </c>
      <c r="C213" s="42">
        <v>0</v>
      </c>
      <c r="D213" s="42">
        <v>0</v>
      </c>
      <c r="E213" s="42">
        <v>0</v>
      </c>
      <c r="F213" s="42">
        <v>0</v>
      </c>
      <c r="G213" s="42">
        <v>0</v>
      </c>
      <c r="H213" s="42">
        <v>0</v>
      </c>
      <c r="I213" s="42">
        <v>0</v>
      </c>
      <c r="J213" s="42">
        <v>0</v>
      </c>
      <c r="K213" s="42">
        <v>0</v>
      </c>
      <c r="L213" s="42">
        <v>0</v>
      </c>
      <c r="M213" s="40">
        <f t="shared" si="33"/>
        <v>0</v>
      </c>
      <c r="N213" s="50"/>
    </row>
    <row r="214" spans="1:14" customFormat="1" ht="25.5" customHeight="1" x14ac:dyDescent="0.25">
      <c r="A214" s="51">
        <v>434</v>
      </c>
      <c r="B214" s="47" t="s">
        <v>295</v>
      </c>
      <c r="C214" s="42">
        <v>0</v>
      </c>
      <c r="D214" s="42">
        <v>0</v>
      </c>
      <c r="E214" s="42">
        <v>0</v>
      </c>
      <c r="F214" s="42">
        <v>0</v>
      </c>
      <c r="G214" s="42">
        <v>0</v>
      </c>
      <c r="H214" s="42">
        <v>0</v>
      </c>
      <c r="I214" s="42">
        <v>0</v>
      </c>
      <c r="J214" s="42">
        <v>0</v>
      </c>
      <c r="K214" s="42">
        <v>0</v>
      </c>
      <c r="L214" s="42">
        <v>0</v>
      </c>
      <c r="M214" s="40">
        <f t="shared" si="33"/>
        <v>0</v>
      </c>
      <c r="N214" s="50"/>
    </row>
    <row r="215" spans="1:14" customFormat="1" ht="25.5" customHeight="1" x14ac:dyDescent="0.25">
      <c r="A215" s="51">
        <v>435</v>
      </c>
      <c r="B215" s="47" t="s">
        <v>296</v>
      </c>
      <c r="C215" s="42">
        <v>0</v>
      </c>
      <c r="D215" s="42">
        <v>0</v>
      </c>
      <c r="E215" s="42">
        <v>0</v>
      </c>
      <c r="F215" s="42">
        <v>0</v>
      </c>
      <c r="G215" s="42">
        <v>0</v>
      </c>
      <c r="H215" s="42">
        <v>0</v>
      </c>
      <c r="I215" s="42">
        <v>0</v>
      </c>
      <c r="J215" s="42">
        <v>0</v>
      </c>
      <c r="K215" s="42">
        <v>0</v>
      </c>
      <c r="L215" s="42">
        <v>0</v>
      </c>
      <c r="M215" s="40">
        <f t="shared" si="33"/>
        <v>0</v>
      </c>
      <c r="N215" s="50"/>
    </row>
    <row r="216" spans="1:14" customFormat="1" ht="25.5" customHeight="1" x14ac:dyDescent="0.25">
      <c r="A216" s="51">
        <v>436</v>
      </c>
      <c r="B216" s="47" t="s">
        <v>297</v>
      </c>
      <c r="C216" s="42">
        <v>0</v>
      </c>
      <c r="D216" s="42">
        <v>0</v>
      </c>
      <c r="E216" s="42">
        <v>0</v>
      </c>
      <c r="F216" s="42">
        <v>0</v>
      </c>
      <c r="G216" s="42">
        <v>0</v>
      </c>
      <c r="H216" s="42">
        <v>0</v>
      </c>
      <c r="I216" s="42">
        <v>0</v>
      </c>
      <c r="J216" s="42">
        <v>0</v>
      </c>
      <c r="K216" s="42">
        <v>0</v>
      </c>
      <c r="L216" s="42">
        <v>0</v>
      </c>
      <c r="M216" s="40">
        <f t="shared" si="33"/>
        <v>0</v>
      </c>
      <c r="N216" s="50"/>
    </row>
    <row r="217" spans="1:14" customFormat="1" ht="25.5" customHeight="1" x14ac:dyDescent="0.25">
      <c r="A217" s="51">
        <v>437</v>
      </c>
      <c r="B217" s="47" t="s">
        <v>298</v>
      </c>
      <c r="C217" s="42">
        <v>0</v>
      </c>
      <c r="D217" s="42">
        <v>0</v>
      </c>
      <c r="E217" s="42">
        <v>0</v>
      </c>
      <c r="F217" s="42">
        <v>0</v>
      </c>
      <c r="G217" s="42">
        <v>0</v>
      </c>
      <c r="H217" s="42">
        <v>0</v>
      </c>
      <c r="I217" s="42">
        <v>0</v>
      </c>
      <c r="J217" s="42">
        <v>0</v>
      </c>
      <c r="K217" s="42">
        <v>0</v>
      </c>
      <c r="L217" s="42">
        <v>0</v>
      </c>
      <c r="M217" s="40">
        <f t="shared" si="33"/>
        <v>0</v>
      </c>
      <c r="N217" s="50"/>
    </row>
    <row r="218" spans="1:14" customFormat="1" ht="25.5" customHeight="1" x14ac:dyDescent="0.25">
      <c r="A218" s="51">
        <v>438</v>
      </c>
      <c r="B218" s="47" t="s">
        <v>299</v>
      </c>
      <c r="C218" s="42">
        <v>0</v>
      </c>
      <c r="D218" s="42">
        <v>0</v>
      </c>
      <c r="E218" s="42">
        <v>0</v>
      </c>
      <c r="F218" s="42">
        <v>0</v>
      </c>
      <c r="G218" s="42">
        <v>0</v>
      </c>
      <c r="H218" s="42">
        <v>0</v>
      </c>
      <c r="I218" s="42">
        <v>0</v>
      </c>
      <c r="J218" s="42">
        <v>0</v>
      </c>
      <c r="K218" s="42">
        <v>0</v>
      </c>
      <c r="L218" s="42">
        <v>0</v>
      </c>
      <c r="M218" s="40">
        <f t="shared" si="33"/>
        <v>0</v>
      </c>
      <c r="N218" s="50"/>
    </row>
    <row r="219" spans="1:14" customFormat="1" ht="25.5" customHeight="1" x14ac:dyDescent="0.25">
      <c r="A219" s="51">
        <v>439</v>
      </c>
      <c r="B219" s="47" t="s">
        <v>300</v>
      </c>
      <c r="C219" s="42">
        <v>0</v>
      </c>
      <c r="D219" s="42">
        <v>0</v>
      </c>
      <c r="E219" s="42">
        <v>0</v>
      </c>
      <c r="F219" s="42">
        <v>0</v>
      </c>
      <c r="G219" s="42">
        <v>0</v>
      </c>
      <c r="H219" s="42">
        <v>0</v>
      </c>
      <c r="I219" s="42">
        <v>0</v>
      </c>
      <c r="J219" s="42">
        <v>0</v>
      </c>
      <c r="K219" s="42">
        <v>0</v>
      </c>
      <c r="L219" s="42">
        <v>0</v>
      </c>
      <c r="M219" s="40">
        <f t="shared" si="33"/>
        <v>0</v>
      </c>
      <c r="N219" s="50"/>
    </row>
    <row r="220" spans="1:14" customFormat="1" ht="25.5" customHeight="1" x14ac:dyDescent="0.25">
      <c r="A220" s="44">
        <v>4400</v>
      </c>
      <c r="B220" s="45" t="s">
        <v>89</v>
      </c>
      <c r="C220" s="39">
        <f t="shared" ref="C220:N220" si="36">SUM(C221:C228)</f>
        <v>0</v>
      </c>
      <c r="D220" s="39">
        <f>SUM(D221:D228)</f>
        <v>717074</v>
      </c>
      <c r="E220" s="39">
        <f t="shared" si="36"/>
        <v>0</v>
      </c>
      <c r="F220" s="39">
        <f t="shared" si="36"/>
        <v>0</v>
      </c>
      <c r="G220" s="39">
        <f t="shared" si="36"/>
        <v>4400000</v>
      </c>
      <c r="H220" s="39">
        <f t="shared" si="36"/>
        <v>0</v>
      </c>
      <c r="I220" s="39">
        <f t="shared" si="36"/>
        <v>0</v>
      </c>
      <c r="J220" s="39">
        <f t="shared" si="36"/>
        <v>0</v>
      </c>
      <c r="K220" s="39">
        <f t="shared" si="36"/>
        <v>0</v>
      </c>
      <c r="L220" s="39">
        <f t="shared" si="36"/>
        <v>0</v>
      </c>
      <c r="M220" s="39">
        <f t="shared" si="33"/>
        <v>5117074</v>
      </c>
      <c r="N220" s="54">
        <f t="shared" si="36"/>
        <v>0</v>
      </c>
    </row>
    <row r="221" spans="1:14" customFormat="1" ht="25.5" customHeight="1" x14ac:dyDescent="0.25">
      <c r="A221" s="51">
        <v>441</v>
      </c>
      <c r="B221" s="47" t="s">
        <v>301</v>
      </c>
      <c r="C221" s="42">
        <v>0</v>
      </c>
      <c r="D221" s="42">
        <v>104219</v>
      </c>
      <c r="E221" s="42">
        <v>0</v>
      </c>
      <c r="F221" s="42">
        <v>0</v>
      </c>
      <c r="G221" s="42">
        <v>0</v>
      </c>
      <c r="H221" s="42">
        <v>0</v>
      </c>
      <c r="I221" s="42">
        <v>0</v>
      </c>
      <c r="J221" s="42">
        <v>0</v>
      </c>
      <c r="K221" s="42">
        <v>0</v>
      </c>
      <c r="L221" s="42">
        <v>0</v>
      </c>
      <c r="M221" s="40">
        <f t="shared" si="33"/>
        <v>104219</v>
      </c>
      <c r="N221" s="50"/>
    </row>
    <row r="222" spans="1:14" customFormat="1" ht="25.5" customHeight="1" x14ac:dyDescent="0.25">
      <c r="A222" s="51">
        <v>442</v>
      </c>
      <c r="B222" s="47" t="s">
        <v>302</v>
      </c>
      <c r="C222" s="42">
        <v>0</v>
      </c>
      <c r="D222" s="42">
        <v>612855</v>
      </c>
      <c r="E222" s="42">
        <v>0</v>
      </c>
      <c r="F222" s="42">
        <v>0</v>
      </c>
      <c r="G222" s="42">
        <v>0</v>
      </c>
      <c r="H222" s="42">
        <v>0</v>
      </c>
      <c r="I222" s="42">
        <v>0</v>
      </c>
      <c r="J222" s="42">
        <v>0</v>
      </c>
      <c r="K222" s="42">
        <v>0</v>
      </c>
      <c r="L222" s="42">
        <v>0</v>
      </c>
      <c r="M222" s="40">
        <f t="shared" si="33"/>
        <v>612855</v>
      </c>
      <c r="N222" s="50"/>
    </row>
    <row r="223" spans="1:14" customFormat="1" ht="25.5" customHeight="1" x14ac:dyDescent="0.25">
      <c r="A223" s="51">
        <v>443</v>
      </c>
      <c r="B223" s="47" t="s">
        <v>303</v>
      </c>
      <c r="C223" s="42">
        <v>0</v>
      </c>
      <c r="D223" s="42">
        <v>0</v>
      </c>
      <c r="E223" s="42">
        <v>0</v>
      </c>
      <c r="F223" s="42">
        <v>0</v>
      </c>
      <c r="G223" s="42">
        <v>0</v>
      </c>
      <c r="H223" s="42">
        <v>0</v>
      </c>
      <c r="I223" s="42">
        <v>0</v>
      </c>
      <c r="J223" s="42">
        <v>0</v>
      </c>
      <c r="K223" s="42">
        <v>0</v>
      </c>
      <c r="L223" s="42">
        <v>0</v>
      </c>
      <c r="M223" s="40">
        <f t="shared" si="33"/>
        <v>0</v>
      </c>
      <c r="N223" s="50"/>
    </row>
    <row r="224" spans="1:14" customFormat="1" ht="25.5" customHeight="1" x14ac:dyDescent="0.25">
      <c r="A224" s="51">
        <v>444</v>
      </c>
      <c r="B224" s="47" t="s">
        <v>304</v>
      </c>
      <c r="C224" s="42">
        <v>0</v>
      </c>
      <c r="D224" s="42">
        <v>0</v>
      </c>
      <c r="E224" s="42">
        <v>0</v>
      </c>
      <c r="F224" s="42">
        <v>0</v>
      </c>
      <c r="G224" s="42">
        <v>0</v>
      </c>
      <c r="H224" s="42">
        <v>0</v>
      </c>
      <c r="I224" s="42">
        <v>0</v>
      </c>
      <c r="J224" s="42">
        <v>0</v>
      </c>
      <c r="K224" s="42">
        <v>0</v>
      </c>
      <c r="L224" s="42">
        <v>0</v>
      </c>
      <c r="M224" s="40">
        <f t="shared" si="33"/>
        <v>0</v>
      </c>
      <c r="N224" s="50"/>
    </row>
    <row r="225" spans="1:14" customFormat="1" ht="25.5" customHeight="1" x14ac:dyDescent="0.25">
      <c r="A225" s="51">
        <v>445</v>
      </c>
      <c r="B225" s="47" t="s">
        <v>305</v>
      </c>
      <c r="C225" s="42">
        <v>0</v>
      </c>
      <c r="D225" s="42"/>
      <c r="E225" s="42">
        <v>0</v>
      </c>
      <c r="F225" s="42">
        <v>0</v>
      </c>
      <c r="G225" s="42">
        <v>4400000</v>
      </c>
      <c r="H225" s="42">
        <v>0</v>
      </c>
      <c r="I225" s="42">
        <v>0</v>
      </c>
      <c r="J225" s="42">
        <v>0</v>
      </c>
      <c r="K225" s="42">
        <v>0</v>
      </c>
      <c r="L225" s="42">
        <v>0</v>
      </c>
      <c r="M225" s="40">
        <f t="shared" si="33"/>
        <v>4400000</v>
      </c>
      <c r="N225" s="50"/>
    </row>
    <row r="226" spans="1:14" customFormat="1" ht="25.5" customHeight="1" x14ac:dyDescent="0.25">
      <c r="A226" s="51">
        <v>446</v>
      </c>
      <c r="B226" s="47" t="s">
        <v>306</v>
      </c>
      <c r="C226" s="42">
        <v>0</v>
      </c>
      <c r="D226" s="42">
        <v>0</v>
      </c>
      <c r="E226" s="42">
        <v>0</v>
      </c>
      <c r="F226" s="42">
        <v>0</v>
      </c>
      <c r="G226" s="42">
        <v>0</v>
      </c>
      <c r="H226" s="42">
        <v>0</v>
      </c>
      <c r="I226" s="42">
        <v>0</v>
      </c>
      <c r="J226" s="42">
        <v>0</v>
      </c>
      <c r="K226" s="42">
        <v>0</v>
      </c>
      <c r="L226" s="42">
        <v>0</v>
      </c>
      <c r="M226" s="40">
        <f t="shared" si="33"/>
        <v>0</v>
      </c>
      <c r="N226" s="50"/>
    </row>
    <row r="227" spans="1:14" customFormat="1" ht="25.5" customHeight="1" x14ac:dyDescent="0.25">
      <c r="A227" s="51">
        <v>447</v>
      </c>
      <c r="B227" s="47" t="s">
        <v>307</v>
      </c>
      <c r="C227" s="42">
        <v>0</v>
      </c>
      <c r="D227" s="42">
        <v>0</v>
      </c>
      <c r="E227" s="42">
        <v>0</v>
      </c>
      <c r="F227" s="42">
        <v>0</v>
      </c>
      <c r="G227" s="42">
        <v>0</v>
      </c>
      <c r="H227" s="42">
        <v>0</v>
      </c>
      <c r="I227" s="42">
        <v>0</v>
      </c>
      <c r="J227" s="42">
        <v>0</v>
      </c>
      <c r="K227" s="42">
        <v>0</v>
      </c>
      <c r="L227" s="42">
        <v>0</v>
      </c>
      <c r="M227" s="40">
        <f t="shared" si="33"/>
        <v>0</v>
      </c>
      <c r="N227" s="50"/>
    </row>
    <row r="228" spans="1:14" customFormat="1" ht="25.5" customHeight="1" x14ac:dyDescent="0.25">
      <c r="A228" s="51">
        <v>448</v>
      </c>
      <c r="B228" s="47" t="s">
        <v>308</v>
      </c>
      <c r="C228" s="42">
        <v>0</v>
      </c>
      <c r="D228" s="42">
        <v>0</v>
      </c>
      <c r="E228" s="42">
        <v>0</v>
      </c>
      <c r="F228" s="42">
        <v>0</v>
      </c>
      <c r="G228" s="42">
        <v>0</v>
      </c>
      <c r="H228" s="42">
        <v>0</v>
      </c>
      <c r="I228" s="42">
        <v>0</v>
      </c>
      <c r="J228" s="42">
        <v>0</v>
      </c>
      <c r="K228" s="42">
        <v>0</v>
      </c>
      <c r="L228" s="42">
        <v>0</v>
      </c>
      <c r="M228" s="40">
        <f t="shared" si="33"/>
        <v>0</v>
      </c>
      <c r="N228" s="50"/>
    </row>
    <row r="229" spans="1:14" customFormat="1" ht="25.5" customHeight="1" x14ac:dyDescent="0.25">
      <c r="A229" s="44">
        <v>4500</v>
      </c>
      <c r="B229" s="45" t="s">
        <v>90</v>
      </c>
      <c r="C229" s="39">
        <f t="shared" ref="C229:N229" si="37">SUM(C230:C232)</f>
        <v>0</v>
      </c>
      <c r="D229" s="39">
        <f>SUM(D230:D232)</f>
        <v>0</v>
      </c>
      <c r="E229" s="39">
        <f t="shared" si="37"/>
        <v>0</v>
      </c>
      <c r="F229" s="39">
        <f t="shared" si="37"/>
        <v>0</v>
      </c>
      <c r="G229" s="39">
        <f t="shared" si="37"/>
        <v>0</v>
      </c>
      <c r="H229" s="39">
        <f t="shared" si="37"/>
        <v>0</v>
      </c>
      <c r="I229" s="39">
        <f t="shared" si="37"/>
        <v>0</v>
      </c>
      <c r="J229" s="39">
        <f t="shared" si="37"/>
        <v>0</v>
      </c>
      <c r="K229" s="39">
        <f t="shared" si="37"/>
        <v>0</v>
      </c>
      <c r="L229" s="39">
        <f t="shared" si="37"/>
        <v>0</v>
      </c>
      <c r="M229" s="39">
        <f t="shared" si="33"/>
        <v>0</v>
      </c>
      <c r="N229" s="54">
        <f t="shared" si="37"/>
        <v>0</v>
      </c>
    </row>
    <row r="230" spans="1:14" customFormat="1" ht="25.5" customHeight="1" x14ac:dyDescent="0.25">
      <c r="A230" s="51">
        <v>451</v>
      </c>
      <c r="B230" s="47" t="s">
        <v>309</v>
      </c>
      <c r="C230" s="42">
        <v>0</v>
      </c>
      <c r="D230" s="42">
        <v>0</v>
      </c>
      <c r="E230" s="42">
        <v>0</v>
      </c>
      <c r="F230" s="42">
        <v>0</v>
      </c>
      <c r="G230" s="42">
        <v>0</v>
      </c>
      <c r="H230" s="42">
        <v>0</v>
      </c>
      <c r="I230" s="42">
        <v>0</v>
      </c>
      <c r="J230" s="42">
        <v>0</v>
      </c>
      <c r="K230" s="42">
        <v>0</v>
      </c>
      <c r="L230" s="42">
        <v>0</v>
      </c>
      <c r="M230" s="40">
        <f t="shared" si="33"/>
        <v>0</v>
      </c>
      <c r="N230" s="50"/>
    </row>
    <row r="231" spans="1:14" customFormat="1" ht="25.5" customHeight="1" x14ac:dyDescent="0.25">
      <c r="A231" s="51">
        <v>452</v>
      </c>
      <c r="B231" s="47" t="s">
        <v>310</v>
      </c>
      <c r="C231" s="42">
        <v>0</v>
      </c>
      <c r="D231" s="42">
        <v>0</v>
      </c>
      <c r="E231" s="42">
        <v>0</v>
      </c>
      <c r="F231" s="42">
        <v>0</v>
      </c>
      <c r="G231" s="42">
        <v>0</v>
      </c>
      <c r="H231" s="42">
        <v>0</v>
      </c>
      <c r="I231" s="42">
        <v>0</v>
      </c>
      <c r="J231" s="42">
        <v>0</v>
      </c>
      <c r="K231" s="42">
        <v>0</v>
      </c>
      <c r="L231" s="42">
        <v>0</v>
      </c>
      <c r="M231" s="40">
        <f t="shared" si="33"/>
        <v>0</v>
      </c>
      <c r="N231" s="50"/>
    </row>
    <row r="232" spans="1:14" customFormat="1" ht="25.5" customHeight="1" x14ac:dyDescent="0.25">
      <c r="A232" s="51">
        <v>459</v>
      </c>
      <c r="B232" s="47" t="s">
        <v>311</v>
      </c>
      <c r="C232" s="42">
        <v>0</v>
      </c>
      <c r="D232" s="42">
        <v>0</v>
      </c>
      <c r="E232" s="42">
        <v>0</v>
      </c>
      <c r="F232" s="42">
        <v>0</v>
      </c>
      <c r="G232" s="42">
        <v>0</v>
      </c>
      <c r="H232" s="42">
        <v>0</v>
      </c>
      <c r="I232" s="42">
        <v>0</v>
      </c>
      <c r="J232" s="42">
        <v>0</v>
      </c>
      <c r="K232" s="42">
        <v>0</v>
      </c>
      <c r="L232" s="42">
        <v>0</v>
      </c>
      <c r="M232" s="40">
        <f t="shared" si="33"/>
        <v>0</v>
      </c>
      <c r="N232" s="50"/>
    </row>
    <row r="233" spans="1:14" customFormat="1" ht="35.25" customHeight="1" x14ac:dyDescent="0.25">
      <c r="A233" s="44">
        <v>4600</v>
      </c>
      <c r="B233" s="38" t="s">
        <v>312</v>
      </c>
      <c r="C233" s="39">
        <f t="shared" ref="C233:N233" si="38">SUM(C234:C239)</f>
        <v>0</v>
      </c>
      <c r="D233" s="39">
        <f>SUM(D234:D239)</f>
        <v>0</v>
      </c>
      <c r="E233" s="39">
        <f t="shared" si="38"/>
        <v>0</v>
      </c>
      <c r="F233" s="39">
        <f t="shared" si="38"/>
        <v>0</v>
      </c>
      <c r="G233" s="39">
        <f t="shared" si="38"/>
        <v>0</v>
      </c>
      <c r="H233" s="39">
        <f t="shared" si="38"/>
        <v>0</v>
      </c>
      <c r="I233" s="39">
        <f t="shared" si="38"/>
        <v>0</v>
      </c>
      <c r="J233" s="39">
        <f t="shared" si="38"/>
        <v>0</v>
      </c>
      <c r="K233" s="39">
        <f t="shared" si="38"/>
        <v>0</v>
      </c>
      <c r="L233" s="39">
        <f t="shared" si="38"/>
        <v>0</v>
      </c>
      <c r="M233" s="39">
        <f t="shared" si="33"/>
        <v>0</v>
      </c>
      <c r="N233" s="54">
        <f t="shared" si="38"/>
        <v>0</v>
      </c>
    </row>
    <row r="234" spans="1:14" customFormat="1" ht="25.5" customHeight="1" x14ac:dyDescent="0.25">
      <c r="A234" s="51">
        <v>461</v>
      </c>
      <c r="B234" s="47" t="s">
        <v>313</v>
      </c>
      <c r="C234" s="42">
        <v>0</v>
      </c>
      <c r="D234" s="42">
        <v>0</v>
      </c>
      <c r="E234" s="42">
        <v>0</v>
      </c>
      <c r="F234" s="42">
        <v>0</v>
      </c>
      <c r="G234" s="42">
        <v>0</v>
      </c>
      <c r="H234" s="42">
        <v>0</v>
      </c>
      <c r="I234" s="42">
        <v>0</v>
      </c>
      <c r="J234" s="42">
        <v>0</v>
      </c>
      <c r="K234" s="42">
        <v>0</v>
      </c>
      <c r="L234" s="42">
        <v>0</v>
      </c>
      <c r="M234" s="40">
        <f t="shared" si="33"/>
        <v>0</v>
      </c>
      <c r="N234" s="50"/>
    </row>
    <row r="235" spans="1:14" customFormat="1" ht="25.5" customHeight="1" x14ac:dyDescent="0.25">
      <c r="A235" s="51">
        <v>462</v>
      </c>
      <c r="B235" s="47" t="s">
        <v>314</v>
      </c>
      <c r="C235" s="42">
        <v>0</v>
      </c>
      <c r="D235" s="42">
        <v>0</v>
      </c>
      <c r="E235" s="42">
        <v>0</v>
      </c>
      <c r="F235" s="42">
        <v>0</v>
      </c>
      <c r="G235" s="42">
        <v>0</v>
      </c>
      <c r="H235" s="42">
        <v>0</v>
      </c>
      <c r="I235" s="42">
        <v>0</v>
      </c>
      <c r="J235" s="42">
        <v>0</v>
      </c>
      <c r="K235" s="42">
        <v>0</v>
      </c>
      <c r="L235" s="42">
        <v>0</v>
      </c>
      <c r="M235" s="40">
        <f t="shared" si="33"/>
        <v>0</v>
      </c>
      <c r="N235" s="50"/>
    </row>
    <row r="236" spans="1:14" customFormat="1" ht="25.5" customHeight="1" x14ac:dyDescent="0.25">
      <c r="A236" s="51">
        <v>463</v>
      </c>
      <c r="B236" s="47" t="s">
        <v>315</v>
      </c>
      <c r="C236" s="42">
        <v>0</v>
      </c>
      <c r="D236" s="42">
        <v>0</v>
      </c>
      <c r="E236" s="42">
        <v>0</v>
      </c>
      <c r="F236" s="42">
        <v>0</v>
      </c>
      <c r="G236" s="42">
        <v>0</v>
      </c>
      <c r="H236" s="42">
        <v>0</v>
      </c>
      <c r="I236" s="42">
        <v>0</v>
      </c>
      <c r="J236" s="42">
        <v>0</v>
      </c>
      <c r="K236" s="42">
        <v>0</v>
      </c>
      <c r="L236" s="42">
        <v>0</v>
      </c>
      <c r="M236" s="40">
        <f t="shared" si="33"/>
        <v>0</v>
      </c>
      <c r="N236" s="50"/>
    </row>
    <row r="237" spans="1:14" customFormat="1" ht="31.5" customHeight="1" x14ac:dyDescent="0.25">
      <c r="A237" s="51">
        <v>464</v>
      </c>
      <c r="B237" s="47" t="s">
        <v>316</v>
      </c>
      <c r="C237" s="42">
        <v>0</v>
      </c>
      <c r="D237" s="42">
        <v>0</v>
      </c>
      <c r="E237" s="42">
        <v>0</v>
      </c>
      <c r="F237" s="42">
        <v>0</v>
      </c>
      <c r="G237" s="42">
        <v>0</v>
      </c>
      <c r="H237" s="42">
        <v>0</v>
      </c>
      <c r="I237" s="42">
        <v>0</v>
      </c>
      <c r="J237" s="42">
        <v>0</v>
      </c>
      <c r="K237" s="42">
        <v>0</v>
      </c>
      <c r="L237" s="42">
        <v>0</v>
      </c>
      <c r="M237" s="40">
        <f t="shared" si="33"/>
        <v>0</v>
      </c>
      <c r="N237" s="50"/>
    </row>
    <row r="238" spans="1:14" customFormat="1" ht="35.25" customHeight="1" x14ac:dyDescent="0.25">
      <c r="A238" s="51">
        <v>465</v>
      </c>
      <c r="B238" s="47" t="s">
        <v>317</v>
      </c>
      <c r="C238" s="42">
        <v>0</v>
      </c>
      <c r="D238" s="42">
        <v>0</v>
      </c>
      <c r="E238" s="42">
        <v>0</v>
      </c>
      <c r="F238" s="42">
        <v>0</v>
      </c>
      <c r="G238" s="42">
        <v>0</v>
      </c>
      <c r="H238" s="42">
        <v>0</v>
      </c>
      <c r="I238" s="42">
        <v>0</v>
      </c>
      <c r="J238" s="42">
        <v>0</v>
      </c>
      <c r="K238" s="42">
        <v>0</v>
      </c>
      <c r="L238" s="42">
        <v>0</v>
      </c>
      <c r="M238" s="40">
        <f t="shared" si="33"/>
        <v>0</v>
      </c>
      <c r="N238" s="50"/>
    </row>
    <row r="239" spans="1:14" customFormat="1" ht="31.5" customHeight="1" x14ac:dyDescent="0.25">
      <c r="A239" s="51">
        <v>466</v>
      </c>
      <c r="B239" s="47" t="s">
        <v>318</v>
      </c>
      <c r="C239" s="42">
        <v>0</v>
      </c>
      <c r="D239" s="42">
        <v>0</v>
      </c>
      <c r="E239" s="42">
        <v>0</v>
      </c>
      <c r="F239" s="42">
        <v>0</v>
      </c>
      <c r="G239" s="42">
        <v>0</v>
      </c>
      <c r="H239" s="42">
        <v>0</v>
      </c>
      <c r="I239" s="42">
        <v>0</v>
      </c>
      <c r="J239" s="42">
        <v>0</v>
      </c>
      <c r="K239" s="42">
        <v>0</v>
      </c>
      <c r="L239" s="42">
        <v>0</v>
      </c>
      <c r="M239" s="40">
        <f t="shared" si="33"/>
        <v>0</v>
      </c>
      <c r="N239" s="50"/>
    </row>
    <row r="240" spans="1:14" customFormat="1" ht="25.5" customHeight="1" x14ac:dyDescent="0.25">
      <c r="A240" s="44">
        <v>4700</v>
      </c>
      <c r="B240" s="45" t="s">
        <v>319</v>
      </c>
      <c r="C240" s="39">
        <f t="shared" ref="C240:N240" si="39">SUM(C241)</f>
        <v>0</v>
      </c>
      <c r="D240" s="39">
        <f t="shared" si="39"/>
        <v>0</v>
      </c>
      <c r="E240" s="39">
        <f t="shared" si="39"/>
        <v>0</v>
      </c>
      <c r="F240" s="39">
        <f t="shared" si="39"/>
        <v>0</v>
      </c>
      <c r="G240" s="39">
        <f t="shared" si="39"/>
        <v>0</v>
      </c>
      <c r="H240" s="39">
        <f t="shared" si="39"/>
        <v>0</v>
      </c>
      <c r="I240" s="39">
        <f t="shared" si="39"/>
        <v>0</v>
      </c>
      <c r="J240" s="39">
        <f t="shared" si="39"/>
        <v>0</v>
      </c>
      <c r="K240" s="39">
        <f t="shared" si="39"/>
        <v>0</v>
      </c>
      <c r="L240" s="39">
        <f t="shared" si="39"/>
        <v>0</v>
      </c>
      <c r="M240" s="39">
        <f t="shared" si="33"/>
        <v>0</v>
      </c>
      <c r="N240" s="59">
        <f t="shared" si="39"/>
        <v>0</v>
      </c>
    </row>
    <row r="241" spans="1:14" customFormat="1" ht="31.5" customHeight="1" x14ac:dyDescent="0.25">
      <c r="A241" s="51">
        <v>471</v>
      </c>
      <c r="B241" s="47" t="s">
        <v>320</v>
      </c>
      <c r="C241" s="41">
        <v>0</v>
      </c>
      <c r="D241" s="41">
        <v>0</v>
      </c>
      <c r="E241" s="41">
        <v>0</v>
      </c>
      <c r="F241" s="41">
        <v>0</v>
      </c>
      <c r="G241" s="41">
        <v>0</v>
      </c>
      <c r="H241" s="41">
        <v>0</v>
      </c>
      <c r="I241" s="41">
        <v>0</v>
      </c>
      <c r="J241" s="41">
        <v>0</v>
      </c>
      <c r="K241" s="41">
        <v>0</v>
      </c>
      <c r="L241" s="41">
        <v>0</v>
      </c>
      <c r="M241" s="40">
        <f t="shared" si="33"/>
        <v>0</v>
      </c>
      <c r="N241" s="50"/>
    </row>
    <row r="242" spans="1:14" customFormat="1" ht="25.5" customHeight="1" x14ac:dyDescent="0.25">
      <c r="A242" s="44">
        <v>4800</v>
      </c>
      <c r="B242" s="45" t="s">
        <v>321</v>
      </c>
      <c r="C242" s="39">
        <f t="shared" ref="C242:N242" si="40">SUM(C243:C247)</f>
        <v>0</v>
      </c>
      <c r="D242" s="39">
        <f>SUM(D243:D247)</f>
        <v>0</v>
      </c>
      <c r="E242" s="39">
        <f t="shared" si="40"/>
        <v>0</v>
      </c>
      <c r="F242" s="39">
        <f t="shared" si="40"/>
        <v>0</v>
      </c>
      <c r="G242" s="39">
        <f t="shared" si="40"/>
        <v>0</v>
      </c>
      <c r="H242" s="39">
        <f t="shared" si="40"/>
        <v>0</v>
      </c>
      <c r="I242" s="39">
        <f t="shared" si="40"/>
        <v>0</v>
      </c>
      <c r="J242" s="39">
        <f t="shared" si="40"/>
        <v>0</v>
      </c>
      <c r="K242" s="39">
        <f t="shared" si="40"/>
        <v>0</v>
      </c>
      <c r="L242" s="39">
        <f t="shared" si="40"/>
        <v>0</v>
      </c>
      <c r="M242" s="39">
        <f t="shared" si="33"/>
        <v>0</v>
      </c>
      <c r="N242" s="59">
        <f t="shared" si="40"/>
        <v>0</v>
      </c>
    </row>
    <row r="243" spans="1:14" customFormat="1" ht="31.5" customHeight="1" x14ac:dyDescent="0.25">
      <c r="A243" s="51">
        <v>481</v>
      </c>
      <c r="B243" s="47" t="s">
        <v>322</v>
      </c>
      <c r="C243" s="42">
        <v>0</v>
      </c>
      <c r="D243" s="42">
        <v>0</v>
      </c>
      <c r="E243" s="42">
        <v>0</v>
      </c>
      <c r="F243" s="42">
        <v>0</v>
      </c>
      <c r="G243" s="42">
        <v>0</v>
      </c>
      <c r="H243" s="42">
        <v>0</v>
      </c>
      <c r="I243" s="42">
        <v>0</v>
      </c>
      <c r="J243" s="42">
        <v>0</v>
      </c>
      <c r="K243" s="42">
        <v>0</v>
      </c>
      <c r="L243" s="42">
        <v>0</v>
      </c>
      <c r="M243" s="40">
        <f t="shared" si="33"/>
        <v>0</v>
      </c>
      <c r="N243" s="60"/>
    </row>
    <row r="244" spans="1:14" customFormat="1" ht="31.5" customHeight="1" x14ac:dyDescent="0.25">
      <c r="A244" s="51">
        <v>482</v>
      </c>
      <c r="B244" s="47" t="s">
        <v>323</v>
      </c>
      <c r="C244" s="42">
        <v>0</v>
      </c>
      <c r="D244" s="42">
        <v>0</v>
      </c>
      <c r="E244" s="42">
        <v>0</v>
      </c>
      <c r="F244" s="42">
        <v>0</v>
      </c>
      <c r="G244" s="42">
        <v>0</v>
      </c>
      <c r="H244" s="42">
        <v>0</v>
      </c>
      <c r="I244" s="42">
        <v>0</v>
      </c>
      <c r="J244" s="42">
        <v>0</v>
      </c>
      <c r="K244" s="42">
        <v>0</v>
      </c>
      <c r="L244" s="42">
        <v>0</v>
      </c>
      <c r="M244" s="40">
        <f t="shared" si="33"/>
        <v>0</v>
      </c>
      <c r="N244" s="50"/>
    </row>
    <row r="245" spans="1:14" customFormat="1" ht="31.5" customHeight="1" x14ac:dyDescent="0.25">
      <c r="A245" s="51">
        <v>483</v>
      </c>
      <c r="B245" s="47" t="s">
        <v>324</v>
      </c>
      <c r="C245" s="42">
        <v>0</v>
      </c>
      <c r="D245" s="42">
        <v>0</v>
      </c>
      <c r="E245" s="42">
        <v>0</v>
      </c>
      <c r="F245" s="42">
        <v>0</v>
      </c>
      <c r="G245" s="42">
        <v>0</v>
      </c>
      <c r="H245" s="42">
        <v>0</v>
      </c>
      <c r="I245" s="42">
        <v>0</v>
      </c>
      <c r="J245" s="42">
        <v>0</v>
      </c>
      <c r="K245" s="42">
        <v>0</v>
      </c>
      <c r="L245" s="42">
        <v>0</v>
      </c>
      <c r="M245" s="40">
        <f t="shared" si="33"/>
        <v>0</v>
      </c>
      <c r="N245" s="60"/>
    </row>
    <row r="246" spans="1:14" customFormat="1" ht="31.5" customHeight="1" x14ac:dyDescent="0.25">
      <c r="A246" s="51">
        <v>484</v>
      </c>
      <c r="B246" s="47" t="s">
        <v>325</v>
      </c>
      <c r="C246" s="42">
        <v>0</v>
      </c>
      <c r="D246" s="42">
        <v>0</v>
      </c>
      <c r="E246" s="42">
        <v>0</v>
      </c>
      <c r="F246" s="42">
        <v>0</v>
      </c>
      <c r="G246" s="42">
        <v>0</v>
      </c>
      <c r="H246" s="42">
        <v>0</v>
      </c>
      <c r="I246" s="42">
        <v>0</v>
      </c>
      <c r="J246" s="42">
        <v>0</v>
      </c>
      <c r="K246" s="42">
        <v>0</v>
      </c>
      <c r="L246" s="42">
        <v>0</v>
      </c>
      <c r="M246" s="40">
        <f t="shared" si="33"/>
        <v>0</v>
      </c>
      <c r="N246" s="60"/>
    </row>
    <row r="247" spans="1:14" customFormat="1" ht="31.5" customHeight="1" x14ac:dyDescent="0.25">
      <c r="A247" s="51">
        <v>485</v>
      </c>
      <c r="B247" s="47" t="s">
        <v>326</v>
      </c>
      <c r="C247" s="42">
        <v>0</v>
      </c>
      <c r="D247" s="42">
        <v>0</v>
      </c>
      <c r="E247" s="42">
        <v>0</v>
      </c>
      <c r="F247" s="42">
        <v>0</v>
      </c>
      <c r="G247" s="42">
        <v>0</v>
      </c>
      <c r="H247" s="42">
        <v>0</v>
      </c>
      <c r="I247" s="42">
        <v>0</v>
      </c>
      <c r="J247" s="42">
        <v>0</v>
      </c>
      <c r="K247" s="42">
        <v>0</v>
      </c>
      <c r="L247" s="42">
        <v>0</v>
      </c>
      <c r="M247" s="40">
        <f t="shared" si="33"/>
        <v>0</v>
      </c>
      <c r="N247" s="60"/>
    </row>
    <row r="248" spans="1:14" customFormat="1" ht="25.5" customHeight="1" x14ac:dyDescent="0.25">
      <c r="A248" s="44">
        <v>4900</v>
      </c>
      <c r="B248" s="45" t="s">
        <v>327</v>
      </c>
      <c r="C248" s="39">
        <f t="shared" ref="C248:L248" si="41">SUM(C249:C251)</f>
        <v>0</v>
      </c>
      <c r="D248" s="39">
        <f>SUM(D249:D251)</f>
        <v>0</v>
      </c>
      <c r="E248" s="39">
        <f t="shared" si="41"/>
        <v>0</v>
      </c>
      <c r="F248" s="39">
        <f t="shared" si="41"/>
        <v>0</v>
      </c>
      <c r="G248" s="39">
        <f t="shared" si="41"/>
        <v>0</v>
      </c>
      <c r="H248" s="39">
        <f t="shared" si="41"/>
        <v>0</v>
      </c>
      <c r="I248" s="39">
        <f t="shared" si="41"/>
        <v>0</v>
      </c>
      <c r="J248" s="39">
        <f t="shared" si="41"/>
        <v>0</v>
      </c>
      <c r="K248" s="39">
        <f t="shared" si="41"/>
        <v>0</v>
      </c>
      <c r="L248" s="39">
        <f t="shared" si="41"/>
        <v>0</v>
      </c>
      <c r="M248" s="39">
        <f t="shared" si="33"/>
        <v>0</v>
      </c>
      <c r="N248" s="53"/>
    </row>
    <row r="249" spans="1:14" customFormat="1" ht="25.5" customHeight="1" x14ac:dyDescent="0.25">
      <c r="A249" s="61">
        <v>491</v>
      </c>
      <c r="B249" s="47" t="s">
        <v>328</v>
      </c>
      <c r="C249" s="41">
        <v>0</v>
      </c>
      <c r="D249" s="41">
        <v>0</v>
      </c>
      <c r="E249" s="41">
        <v>0</v>
      </c>
      <c r="F249" s="41">
        <v>0</v>
      </c>
      <c r="G249" s="41">
        <v>0</v>
      </c>
      <c r="H249" s="41">
        <v>0</v>
      </c>
      <c r="I249" s="41">
        <v>0</v>
      </c>
      <c r="J249" s="41">
        <v>0</v>
      </c>
      <c r="K249" s="41">
        <v>0</v>
      </c>
      <c r="L249" s="41">
        <v>0</v>
      </c>
      <c r="M249" s="40">
        <f t="shared" si="33"/>
        <v>0</v>
      </c>
      <c r="N249" s="50"/>
    </row>
    <row r="250" spans="1:14" customFormat="1" ht="25.5" customHeight="1" x14ac:dyDescent="0.25">
      <c r="A250" s="61">
        <v>492</v>
      </c>
      <c r="B250" s="47" t="s">
        <v>329</v>
      </c>
      <c r="C250" s="41">
        <v>0</v>
      </c>
      <c r="D250" s="41">
        <v>0</v>
      </c>
      <c r="E250" s="41">
        <v>0</v>
      </c>
      <c r="F250" s="41">
        <v>0</v>
      </c>
      <c r="G250" s="41">
        <v>0</v>
      </c>
      <c r="H250" s="41">
        <v>0</v>
      </c>
      <c r="I250" s="41">
        <v>0</v>
      </c>
      <c r="J250" s="41">
        <v>0</v>
      </c>
      <c r="K250" s="41">
        <v>0</v>
      </c>
      <c r="L250" s="41">
        <v>0</v>
      </c>
      <c r="M250" s="40">
        <f t="shared" si="33"/>
        <v>0</v>
      </c>
      <c r="N250" s="50"/>
    </row>
    <row r="251" spans="1:14" customFormat="1" ht="25.5" customHeight="1" x14ac:dyDescent="0.25">
      <c r="A251" s="61">
        <v>493</v>
      </c>
      <c r="B251" s="47" t="s">
        <v>330</v>
      </c>
      <c r="C251" s="41">
        <v>0</v>
      </c>
      <c r="D251" s="41">
        <v>0</v>
      </c>
      <c r="E251" s="41">
        <v>0</v>
      </c>
      <c r="F251" s="41">
        <v>0</v>
      </c>
      <c r="G251" s="41">
        <v>0</v>
      </c>
      <c r="H251" s="41">
        <v>0</v>
      </c>
      <c r="I251" s="41">
        <v>0</v>
      </c>
      <c r="J251" s="41">
        <v>0</v>
      </c>
      <c r="K251" s="41">
        <v>0</v>
      </c>
      <c r="L251" s="41">
        <v>0</v>
      </c>
      <c r="M251" s="40">
        <f t="shared" si="33"/>
        <v>0</v>
      </c>
      <c r="N251" s="50"/>
    </row>
    <row r="252" spans="1:14" customFormat="1" ht="25.5" customHeight="1" x14ac:dyDescent="0.25">
      <c r="A252" s="99">
        <v>5000</v>
      </c>
      <c r="B252" s="100" t="s">
        <v>331</v>
      </c>
      <c r="C252" s="98">
        <f t="shared" ref="C252:N252" si="42">C253+C260+C265+C268+C275+C277+C286+C296+C301</f>
        <v>0</v>
      </c>
      <c r="D252" s="98">
        <f>D253+D260+D265+D268+D275+D277+D286+D296+D301</f>
        <v>0</v>
      </c>
      <c r="E252" s="98">
        <f t="shared" si="42"/>
        <v>169230</v>
      </c>
      <c r="F252" s="98">
        <f t="shared" si="42"/>
        <v>0</v>
      </c>
      <c r="G252" s="98">
        <f t="shared" si="42"/>
        <v>0</v>
      </c>
      <c r="H252" s="98">
        <f t="shared" si="42"/>
        <v>0</v>
      </c>
      <c r="I252" s="98">
        <f t="shared" si="42"/>
        <v>0</v>
      </c>
      <c r="J252" s="98">
        <f t="shared" si="42"/>
        <v>0</v>
      </c>
      <c r="K252" s="98">
        <f t="shared" si="42"/>
        <v>0</v>
      </c>
      <c r="L252" s="98">
        <f t="shared" si="42"/>
        <v>0</v>
      </c>
      <c r="M252" s="98">
        <f t="shared" si="33"/>
        <v>169230</v>
      </c>
      <c r="N252" s="56">
        <f t="shared" si="42"/>
        <v>0</v>
      </c>
    </row>
    <row r="253" spans="1:14" customFormat="1" ht="25.5" customHeight="1" x14ac:dyDescent="0.25">
      <c r="A253" s="44">
        <v>5100</v>
      </c>
      <c r="B253" s="45" t="s">
        <v>332</v>
      </c>
      <c r="C253" s="39">
        <f>SUM(C254:C259)</f>
        <v>0</v>
      </c>
      <c r="D253" s="39">
        <f>SUM(D254:D259)</f>
        <v>0</v>
      </c>
      <c r="E253" s="39">
        <f t="shared" ref="E253:N253" si="43">SUM(E254:E259)</f>
        <v>169230</v>
      </c>
      <c r="F253" s="39">
        <f t="shared" si="43"/>
        <v>0</v>
      </c>
      <c r="G253" s="39">
        <f t="shared" si="43"/>
        <v>0</v>
      </c>
      <c r="H253" s="39">
        <f t="shared" si="43"/>
        <v>0</v>
      </c>
      <c r="I253" s="39">
        <f t="shared" si="43"/>
        <v>0</v>
      </c>
      <c r="J253" s="39">
        <f t="shared" si="43"/>
        <v>0</v>
      </c>
      <c r="K253" s="39">
        <f t="shared" si="43"/>
        <v>0</v>
      </c>
      <c r="L253" s="39">
        <f t="shared" si="43"/>
        <v>0</v>
      </c>
      <c r="M253" s="39">
        <f t="shared" si="33"/>
        <v>169230</v>
      </c>
      <c r="N253" s="54">
        <f t="shared" si="43"/>
        <v>0</v>
      </c>
    </row>
    <row r="254" spans="1:14" customFormat="1" ht="25.5" customHeight="1" x14ac:dyDescent="0.25">
      <c r="A254" s="51">
        <v>511</v>
      </c>
      <c r="B254" s="47" t="s">
        <v>333</v>
      </c>
      <c r="C254" s="42">
        <v>0</v>
      </c>
      <c r="D254" s="42">
        <v>0</v>
      </c>
      <c r="E254" s="42">
        <v>0</v>
      </c>
      <c r="F254" s="42">
        <v>0</v>
      </c>
      <c r="G254" s="42">
        <v>0</v>
      </c>
      <c r="H254" s="42">
        <v>0</v>
      </c>
      <c r="I254" s="42">
        <v>0</v>
      </c>
      <c r="J254" s="42">
        <v>0</v>
      </c>
      <c r="K254" s="42">
        <v>0</v>
      </c>
      <c r="L254" s="42">
        <v>0</v>
      </c>
      <c r="M254" s="40">
        <f t="shared" si="33"/>
        <v>0</v>
      </c>
      <c r="N254" s="50"/>
    </row>
    <row r="255" spans="1:14" customFormat="1" ht="25.5" customHeight="1" x14ac:dyDescent="0.25">
      <c r="A255" s="51">
        <v>512</v>
      </c>
      <c r="B255" s="47" t="s">
        <v>334</v>
      </c>
      <c r="C255" s="42">
        <v>0</v>
      </c>
      <c r="D255" s="42">
        <v>0</v>
      </c>
      <c r="E255" s="42">
        <v>0</v>
      </c>
      <c r="F255" s="42">
        <v>0</v>
      </c>
      <c r="G255" s="42">
        <v>0</v>
      </c>
      <c r="H255" s="42">
        <v>0</v>
      </c>
      <c r="I255" s="42">
        <v>0</v>
      </c>
      <c r="J255" s="42">
        <v>0</v>
      </c>
      <c r="K255" s="42">
        <v>0</v>
      </c>
      <c r="L255" s="42">
        <v>0</v>
      </c>
      <c r="M255" s="40">
        <f t="shared" si="33"/>
        <v>0</v>
      </c>
      <c r="N255" s="50"/>
    </row>
    <row r="256" spans="1:14" customFormat="1" ht="25.5" customHeight="1" x14ac:dyDescent="0.25">
      <c r="A256" s="51">
        <v>513</v>
      </c>
      <c r="B256" s="47" t="s">
        <v>335</v>
      </c>
      <c r="C256" s="42">
        <v>0</v>
      </c>
      <c r="D256" s="42">
        <v>0</v>
      </c>
      <c r="E256" s="42">
        <v>0</v>
      </c>
      <c r="F256" s="42">
        <v>0</v>
      </c>
      <c r="G256" s="42">
        <v>0</v>
      </c>
      <c r="H256" s="42">
        <v>0</v>
      </c>
      <c r="I256" s="42">
        <v>0</v>
      </c>
      <c r="J256" s="42">
        <v>0</v>
      </c>
      <c r="K256" s="42">
        <v>0</v>
      </c>
      <c r="L256" s="42">
        <v>0</v>
      </c>
      <c r="M256" s="40">
        <f t="shared" si="33"/>
        <v>0</v>
      </c>
      <c r="N256" s="50"/>
    </row>
    <row r="257" spans="1:14" customFormat="1" ht="25.5" customHeight="1" x14ac:dyDescent="0.25">
      <c r="A257" s="51">
        <v>514</v>
      </c>
      <c r="B257" s="47" t="s">
        <v>336</v>
      </c>
      <c r="C257" s="42">
        <v>0</v>
      </c>
      <c r="D257" s="42">
        <v>0</v>
      </c>
      <c r="E257" s="42">
        <v>0</v>
      </c>
      <c r="F257" s="42">
        <v>0</v>
      </c>
      <c r="G257" s="42">
        <v>0</v>
      </c>
      <c r="H257" s="42">
        <v>0</v>
      </c>
      <c r="I257" s="42">
        <v>0</v>
      </c>
      <c r="J257" s="42">
        <v>0</v>
      </c>
      <c r="K257" s="42">
        <v>0</v>
      </c>
      <c r="L257" s="42">
        <v>0</v>
      </c>
      <c r="M257" s="40">
        <f t="shared" si="33"/>
        <v>0</v>
      </c>
      <c r="N257" s="50"/>
    </row>
    <row r="258" spans="1:14" customFormat="1" ht="25.5" customHeight="1" x14ac:dyDescent="0.25">
      <c r="A258" s="51">
        <v>515</v>
      </c>
      <c r="B258" s="47" t="s">
        <v>337</v>
      </c>
      <c r="C258" s="42">
        <v>0</v>
      </c>
      <c r="D258" s="42">
        <v>0</v>
      </c>
      <c r="E258" s="42">
        <v>169230</v>
      </c>
      <c r="F258" s="42">
        <v>0</v>
      </c>
      <c r="G258" s="42">
        <v>0</v>
      </c>
      <c r="H258" s="42">
        <v>0</v>
      </c>
      <c r="I258" s="42">
        <v>0</v>
      </c>
      <c r="J258" s="42">
        <v>0</v>
      </c>
      <c r="K258" s="42">
        <v>0</v>
      </c>
      <c r="L258" s="42">
        <v>0</v>
      </c>
      <c r="M258" s="40">
        <f t="shared" si="33"/>
        <v>169230</v>
      </c>
      <c r="N258" s="50"/>
    </row>
    <row r="259" spans="1:14" customFormat="1" ht="25.5" customHeight="1" x14ac:dyDescent="0.25">
      <c r="A259" s="51">
        <v>519</v>
      </c>
      <c r="B259" s="47" t="s">
        <v>338</v>
      </c>
      <c r="C259" s="42">
        <v>0</v>
      </c>
      <c r="D259" s="42">
        <v>0</v>
      </c>
      <c r="E259" s="42">
        <v>0</v>
      </c>
      <c r="F259" s="42">
        <v>0</v>
      </c>
      <c r="G259" s="42">
        <v>0</v>
      </c>
      <c r="H259" s="42">
        <v>0</v>
      </c>
      <c r="I259" s="42">
        <v>0</v>
      </c>
      <c r="J259" s="42">
        <v>0</v>
      </c>
      <c r="K259" s="42">
        <v>0</v>
      </c>
      <c r="L259" s="42">
        <v>0</v>
      </c>
      <c r="M259" s="40">
        <f t="shared" si="33"/>
        <v>0</v>
      </c>
      <c r="N259" s="50"/>
    </row>
    <row r="260" spans="1:14" customFormat="1" ht="25.5" customHeight="1" x14ac:dyDescent="0.25">
      <c r="A260" s="44">
        <v>5200</v>
      </c>
      <c r="B260" s="45" t="s">
        <v>339</v>
      </c>
      <c r="C260" s="39">
        <f t="shared" ref="C260:N260" si="44">SUM(C261:C264)</f>
        <v>0</v>
      </c>
      <c r="D260" s="39">
        <f>SUM(D261:D264)</f>
        <v>0</v>
      </c>
      <c r="E260" s="39">
        <f t="shared" si="44"/>
        <v>0</v>
      </c>
      <c r="F260" s="39">
        <f t="shared" si="44"/>
        <v>0</v>
      </c>
      <c r="G260" s="39">
        <f t="shared" si="44"/>
        <v>0</v>
      </c>
      <c r="H260" s="39">
        <f t="shared" si="44"/>
        <v>0</v>
      </c>
      <c r="I260" s="39">
        <f t="shared" si="44"/>
        <v>0</v>
      </c>
      <c r="J260" s="39">
        <f t="shared" si="44"/>
        <v>0</v>
      </c>
      <c r="K260" s="39">
        <f t="shared" si="44"/>
        <v>0</v>
      </c>
      <c r="L260" s="39">
        <f t="shared" si="44"/>
        <v>0</v>
      </c>
      <c r="M260" s="39">
        <f t="shared" si="33"/>
        <v>0</v>
      </c>
      <c r="N260" s="54">
        <f t="shared" si="44"/>
        <v>0</v>
      </c>
    </row>
    <row r="261" spans="1:14" customFormat="1" ht="25.5" customHeight="1" x14ac:dyDescent="0.25">
      <c r="A261" s="51">
        <v>521</v>
      </c>
      <c r="B261" s="47" t="s">
        <v>340</v>
      </c>
      <c r="C261" s="42">
        <v>0</v>
      </c>
      <c r="D261" s="42">
        <v>0</v>
      </c>
      <c r="E261" s="42">
        <v>0</v>
      </c>
      <c r="F261" s="42">
        <v>0</v>
      </c>
      <c r="G261" s="42">
        <v>0</v>
      </c>
      <c r="H261" s="42">
        <v>0</v>
      </c>
      <c r="I261" s="42">
        <v>0</v>
      </c>
      <c r="J261" s="42">
        <v>0</v>
      </c>
      <c r="K261" s="42">
        <v>0</v>
      </c>
      <c r="L261" s="42">
        <v>0</v>
      </c>
      <c r="M261" s="40">
        <f t="shared" si="33"/>
        <v>0</v>
      </c>
      <c r="N261" s="50"/>
    </row>
    <row r="262" spans="1:14" customFormat="1" ht="25.5" customHeight="1" x14ac:dyDescent="0.25">
      <c r="A262" s="51">
        <v>522</v>
      </c>
      <c r="B262" s="47" t="s">
        <v>341</v>
      </c>
      <c r="C262" s="42">
        <v>0</v>
      </c>
      <c r="D262" s="42">
        <v>0</v>
      </c>
      <c r="E262" s="42">
        <v>0</v>
      </c>
      <c r="F262" s="42">
        <v>0</v>
      </c>
      <c r="G262" s="42">
        <v>0</v>
      </c>
      <c r="H262" s="42">
        <v>0</v>
      </c>
      <c r="I262" s="42">
        <v>0</v>
      </c>
      <c r="J262" s="42">
        <v>0</v>
      </c>
      <c r="K262" s="42">
        <v>0</v>
      </c>
      <c r="L262" s="42">
        <v>0</v>
      </c>
      <c r="M262" s="40">
        <f t="shared" si="33"/>
        <v>0</v>
      </c>
      <c r="N262" s="50"/>
    </row>
    <row r="263" spans="1:14" customFormat="1" ht="25.5" customHeight="1" x14ac:dyDescent="0.25">
      <c r="A263" s="51">
        <v>523</v>
      </c>
      <c r="B263" s="47" t="s">
        <v>342</v>
      </c>
      <c r="C263" s="42">
        <v>0</v>
      </c>
      <c r="D263" s="42">
        <v>0</v>
      </c>
      <c r="E263" s="42">
        <v>0</v>
      </c>
      <c r="F263" s="42">
        <v>0</v>
      </c>
      <c r="G263" s="42">
        <v>0</v>
      </c>
      <c r="H263" s="42">
        <v>0</v>
      </c>
      <c r="I263" s="42">
        <v>0</v>
      </c>
      <c r="J263" s="42">
        <v>0</v>
      </c>
      <c r="K263" s="42">
        <v>0</v>
      </c>
      <c r="L263" s="42">
        <v>0</v>
      </c>
      <c r="M263" s="40">
        <f t="shared" ref="M263:M326" si="45">SUM(C263:L263)</f>
        <v>0</v>
      </c>
      <c r="N263" s="50"/>
    </row>
    <row r="264" spans="1:14" customFormat="1" ht="25.5" customHeight="1" x14ac:dyDescent="0.25">
      <c r="A264" s="51">
        <v>529</v>
      </c>
      <c r="B264" s="47" t="s">
        <v>343</v>
      </c>
      <c r="C264" s="42">
        <v>0</v>
      </c>
      <c r="D264" s="42">
        <v>0</v>
      </c>
      <c r="E264" s="42">
        <v>0</v>
      </c>
      <c r="F264" s="42">
        <v>0</v>
      </c>
      <c r="G264" s="42">
        <v>0</v>
      </c>
      <c r="H264" s="42">
        <v>0</v>
      </c>
      <c r="I264" s="42">
        <v>0</v>
      </c>
      <c r="J264" s="42">
        <v>0</v>
      </c>
      <c r="K264" s="42">
        <v>0</v>
      </c>
      <c r="L264" s="42">
        <v>0</v>
      </c>
      <c r="M264" s="40">
        <f t="shared" si="45"/>
        <v>0</v>
      </c>
      <c r="N264" s="50"/>
    </row>
    <row r="265" spans="1:14" customFormat="1" ht="25.5" customHeight="1" x14ac:dyDescent="0.25">
      <c r="A265" s="44">
        <v>5300</v>
      </c>
      <c r="B265" s="45" t="s">
        <v>344</v>
      </c>
      <c r="C265" s="39">
        <f t="shared" ref="C265:L265" si="46">SUM(C266:C267)</f>
        <v>0</v>
      </c>
      <c r="D265" s="39">
        <f>SUM(D266:D267)</f>
        <v>0</v>
      </c>
      <c r="E265" s="39">
        <f t="shared" si="46"/>
        <v>0</v>
      </c>
      <c r="F265" s="39">
        <f t="shared" si="46"/>
        <v>0</v>
      </c>
      <c r="G265" s="39">
        <f t="shared" si="46"/>
        <v>0</v>
      </c>
      <c r="H265" s="39">
        <f t="shared" si="46"/>
        <v>0</v>
      </c>
      <c r="I265" s="39">
        <f t="shared" si="46"/>
        <v>0</v>
      </c>
      <c r="J265" s="39">
        <f t="shared" si="46"/>
        <v>0</v>
      </c>
      <c r="K265" s="39">
        <f t="shared" si="46"/>
        <v>0</v>
      </c>
      <c r="L265" s="39">
        <f t="shared" si="46"/>
        <v>0</v>
      </c>
      <c r="M265" s="39">
        <f t="shared" si="45"/>
        <v>0</v>
      </c>
      <c r="N265" s="53"/>
    </row>
    <row r="266" spans="1:14" customFormat="1" ht="25.5" customHeight="1" x14ac:dyDescent="0.25">
      <c r="A266" s="51">
        <v>531</v>
      </c>
      <c r="B266" s="47" t="s">
        <v>345</v>
      </c>
      <c r="C266" s="42">
        <v>0</v>
      </c>
      <c r="D266" s="42">
        <v>0</v>
      </c>
      <c r="E266" s="42">
        <v>0</v>
      </c>
      <c r="F266" s="42">
        <v>0</v>
      </c>
      <c r="G266" s="42">
        <v>0</v>
      </c>
      <c r="H266" s="42">
        <v>0</v>
      </c>
      <c r="I266" s="42">
        <v>0</v>
      </c>
      <c r="J266" s="42">
        <v>0</v>
      </c>
      <c r="K266" s="42">
        <v>0</v>
      </c>
      <c r="L266" s="42">
        <v>0</v>
      </c>
      <c r="M266" s="40">
        <f t="shared" si="45"/>
        <v>0</v>
      </c>
      <c r="N266" s="50"/>
    </row>
    <row r="267" spans="1:14" customFormat="1" ht="25.5" customHeight="1" x14ac:dyDescent="0.25">
      <c r="A267" s="51">
        <v>532</v>
      </c>
      <c r="B267" s="47" t="s">
        <v>346</v>
      </c>
      <c r="C267" s="42">
        <v>0</v>
      </c>
      <c r="D267" s="42">
        <v>0</v>
      </c>
      <c r="E267" s="42">
        <v>0</v>
      </c>
      <c r="F267" s="42">
        <v>0</v>
      </c>
      <c r="G267" s="42">
        <v>0</v>
      </c>
      <c r="H267" s="42">
        <v>0</v>
      </c>
      <c r="I267" s="42">
        <v>0</v>
      </c>
      <c r="J267" s="42">
        <v>0</v>
      </c>
      <c r="K267" s="42">
        <v>0</v>
      </c>
      <c r="L267" s="42">
        <v>0</v>
      </c>
      <c r="M267" s="40">
        <f t="shared" si="45"/>
        <v>0</v>
      </c>
      <c r="N267" s="50"/>
    </row>
    <row r="268" spans="1:14" customFormat="1" ht="25.5" customHeight="1" x14ac:dyDescent="0.25">
      <c r="A268" s="44">
        <v>5400</v>
      </c>
      <c r="B268" s="45" t="s">
        <v>347</v>
      </c>
      <c r="C268" s="39">
        <f t="shared" ref="C268:N268" si="47">SUM(C269:C274)</f>
        <v>0</v>
      </c>
      <c r="D268" s="39">
        <f>SUM(D269:D274)</f>
        <v>0</v>
      </c>
      <c r="E268" s="39">
        <f t="shared" si="47"/>
        <v>0</v>
      </c>
      <c r="F268" s="39">
        <f t="shared" si="47"/>
        <v>0</v>
      </c>
      <c r="G268" s="39">
        <f t="shared" si="47"/>
        <v>0</v>
      </c>
      <c r="H268" s="39">
        <f t="shared" si="47"/>
        <v>0</v>
      </c>
      <c r="I268" s="39">
        <f t="shared" si="47"/>
        <v>0</v>
      </c>
      <c r="J268" s="39">
        <f t="shared" si="47"/>
        <v>0</v>
      </c>
      <c r="K268" s="39">
        <f t="shared" si="47"/>
        <v>0</v>
      </c>
      <c r="L268" s="39">
        <f t="shared" si="47"/>
        <v>0</v>
      </c>
      <c r="M268" s="39">
        <f t="shared" si="45"/>
        <v>0</v>
      </c>
      <c r="N268" s="54">
        <f t="shared" si="47"/>
        <v>0</v>
      </c>
    </row>
    <row r="269" spans="1:14" customFormat="1" ht="25.5" customHeight="1" x14ac:dyDescent="0.25">
      <c r="A269" s="51">
        <v>541</v>
      </c>
      <c r="B269" s="47" t="s">
        <v>348</v>
      </c>
      <c r="C269" s="42">
        <v>0</v>
      </c>
      <c r="D269" s="42">
        <v>0</v>
      </c>
      <c r="E269" s="42">
        <v>0</v>
      </c>
      <c r="F269" s="42">
        <v>0</v>
      </c>
      <c r="G269" s="42">
        <v>0</v>
      </c>
      <c r="H269" s="42">
        <v>0</v>
      </c>
      <c r="I269" s="42">
        <v>0</v>
      </c>
      <c r="J269" s="42">
        <v>0</v>
      </c>
      <c r="K269" s="42">
        <v>0</v>
      </c>
      <c r="L269" s="42">
        <v>0</v>
      </c>
      <c r="M269" s="40">
        <f t="shared" si="45"/>
        <v>0</v>
      </c>
      <c r="N269" s="50"/>
    </row>
    <row r="270" spans="1:14" customFormat="1" ht="25.5" customHeight="1" x14ac:dyDescent="0.25">
      <c r="A270" s="51">
        <v>542</v>
      </c>
      <c r="B270" s="47" t="s">
        <v>349</v>
      </c>
      <c r="C270" s="42">
        <v>0</v>
      </c>
      <c r="D270" s="42">
        <v>0</v>
      </c>
      <c r="E270" s="42">
        <v>0</v>
      </c>
      <c r="F270" s="42">
        <v>0</v>
      </c>
      <c r="G270" s="42">
        <v>0</v>
      </c>
      <c r="H270" s="42">
        <v>0</v>
      </c>
      <c r="I270" s="42">
        <v>0</v>
      </c>
      <c r="J270" s="42">
        <v>0</v>
      </c>
      <c r="K270" s="42">
        <v>0</v>
      </c>
      <c r="L270" s="42">
        <v>0</v>
      </c>
      <c r="M270" s="40">
        <f t="shared" si="45"/>
        <v>0</v>
      </c>
      <c r="N270" s="50"/>
    </row>
    <row r="271" spans="1:14" customFormat="1" ht="25.5" customHeight="1" x14ac:dyDescent="0.25">
      <c r="A271" s="51">
        <v>543</v>
      </c>
      <c r="B271" s="47" t="s">
        <v>350</v>
      </c>
      <c r="C271" s="42">
        <v>0</v>
      </c>
      <c r="D271" s="42">
        <v>0</v>
      </c>
      <c r="E271" s="42">
        <v>0</v>
      </c>
      <c r="F271" s="42">
        <v>0</v>
      </c>
      <c r="G271" s="42">
        <v>0</v>
      </c>
      <c r="H271" s="42">
        <v>0</v>
      </c>
      <c r="I271" s="42">
        <v>0</v>
      </c>
      <c r="J271" s="42">
        <v>0</v>
      </c>
      <c r="K271" s="42">
        <v>0</v>
      </c>
      <c r="L271" s="42">
        <v>0</v>
      </c>
      <c r="M271" s="40">
        <f t="shared" si="45"/>
        <v>0</v>
      </c>
      <c r="N271" s="50"/>
    </row>
    <row r="272" spans="1:14" customFormat="1" ht="25.5" customHeight="1" x14ac:dyDescent="0.25">
      <c r="A272" s="51">
        <v>544</v>
      </c>
      <c r="B272" s="47" t="s">
        <v>351</v>
      </c>
      <c r="C272" s="42">
        <v>0</v>
      </c>
      <c r="D272" s="42">
        <v>0</v>
      </c>
      <c r="E272" s="42">
        <v>0</v>
      </c>
      <c r="F272" s="42">
        <v>0</v>
      </c>
      <c r="G272" s="42">
        <v>0</v>
      </c>
      <c r="H272" s="42">
        <v>0</v>
      </c>
      <c r="I272" s="42">
        <v>0</v>
      </c>
      <c r="J272" s="42">
        <v>0</v>
      </c>
      <c r="K272" s="42">
        <v>0</v>
      </c>
      <c r="L272" s="42">
        <v>0</v>
      </c>
      <c r="M272" s="40">
        <f t="shared" si="45"/>
        <v>0</v>
      </c>
      <c r="N272" s="50"/>
    </row>
    <row r="273" spans="1:14" customFormat="1" ht="25.5" customHeight="1" x14ac:dyDescent="0.25">
      <c r="A273" s="51">
        <v>545</v>
      </c>
      <c r="B273" s="47" t="s">
        <v>352</v>
      </c>
      <c r="C273" s="42">
        <v>0</v>
      </c>
      <c r="D273" s="42">
        <v>0</v>
      </c>
      <c r="E273" s="42">
        <v>0</v>
      </c>
      <c r="F273" s="42">
        <v>0</v>
      </c>
      <c r="G273" s="42">
        <v>0</v>
      </c>
      <c r="H273" s="42">
        <v>0</v>
      </c>
      <c r="I273" s="42">
        <v>0</v>
      </c>
      <c r="J273" s="42">
        <v>0</v>
      </c>
      <c r="K273" s="42">
        <v>0</v>
      </c>
      <c r="L273" s="42">
        <v>0</v>
      </c>
      <c r="M273" s="40">
        <f t="shared" si="45"/>
        <v>0</v>
      </c>
      <c r="N273" s="50"/>
    </row>
    <row r="274" spans="1:14" customFormat="1" ht="25.5" customHeight="1" x14ac:dyDescent="0.25">
      <c r="A274" s="51">
        <v>549</v>
      </c>
      <c r="B274" s="47" t="s">
        <v>353</v>
      </c>
      <c r="C274" s="42">
        <v>0</v>
      </c>
      <c r="D274" s="42">
        <v>0</v>
      </c>
      <c r="E274" s="42">
        <v>0</v>
      </c>
      <c r="F274" s="42">
        <v>0</v>
      </c>
      <c r="G274" s="42">
        <v>0</v>
      </c>
      <c r="H274" s="42">
        <v>0</v>
      </c>
      <c r="I274" s="42">
        <v>0</v>
      </c>
      <c r="J274" s="42">
        <v>0</v>
      </c>
      <c r="K274" s="42">
        <v>0</v>
      </c>
      <c r="L274" s="42">
        <v>0</v>
      </c>
      <c r="M274" s="40">
        <f t="shared" si="45"/>
        <v>0</v>
      </c>
      <c r="N274" s="50"/>
    </row>
    <row r="275" spans="1:14" customFormat="1" ht="25.5" customHeight="1" x14ac:dyDescent="0.25">
      <c r="A275" s="44">
        <v>5500</v>
      </c>
      <c r="B275" s="45" t="s">
        <v>354</v>
      </c>
      <c r="C275" s="39">
        <f t="shared" ref="C275:N275" si="48">SUM(C276)</f>
        <v>0</v>
      </c>
      <c r="D275" s="39">
        <f t="shared" si="48"/>
        <v>0</v>
      </c>
      <c r="E275" s="39">
        <f t="shared" si="48"/>
        <v>0</v>
      </c>
      <c r="F275" s="39">
        <f t="shared" si="48"/>
        <v>0</v>
      </c>
      <c r="G275" s="39">
        <f t="shared" si="48"/>
        <v>0</v>
      </c>
      <c r="H275" s="39">
        <f t="shared" si="48"/>
        <v>0</v>
      </c>
      <c r="I275" s="39">
        <f t="shared" si="48"/>
        <v>0</v>
      </c>
      <c r="J275" s="39">
        <f t="shared" si="48"/>
        <v>0</v>
      </c>
      <c r="K275" s="39">
        <f t="shared" si="48"/>
        <v>0</v>
      </c>
      <c r="L275" s="39">
        <f t="shared" si="48"/>
        <v>0</v>
      </c>
      <c r="M275" s="39">
        <f t="shared" si="45"/>
        <v>0</v>
      </c>
      <c r="N275" s="54">
        <f t="shared" si="48"/>
        <v>0</v>
      </c>
    </row>
    <row r="276" spans="1:14" customFormat="1" ht="25.5" customHeight="1" x14ac:dyDescent="0.25">
      <c r="A276" s="51">
        <v>551</v>
      </c>
      <c r="B276" s="47" t="s">
        <v>355</v>
      </c>
      <c r="C276" s="42">
        <v>0</v>
      </c>
      <c r="D276" s="42">
        <v>0</v>
      </c>
      <c r="E276" s="42">
        <v>0</v>
      </c>
      <c r="F276" s="42">
        <v>0</v>
      </c>
      <c r="G276" s="42">
        <v>0</v>
      </c>
      <c r="H276" s="42">
        <v>0</v>
      </c>
      <c r="I276" s="42">
        <v>0</v>
      </c>
      <c r="J276" s="42">
        <v>0</v>
      </c>
      <c r="K276" s="42">
        <v>0</v>
      </c>
      <c r="L276" s="42">
        <v>0</v>
      </c>
      <c r="M276" s="40">
        <f t="shared" si="45"/>
        <v>0</v>
      </c>
      <c r="N276" s="50"/>
    </row>
    <row r="277" spans="1:14" customFormat="1" ht="25.5" customHeight="1" x14ac:dyDescent="0.25">
      <c r="A277" s="44">
        <v>5600</v>
      </c>
      <c r="B277" s="45" t="s">
        <v>356</v>
      </c>
      <c r="C277" s="39">
        <f t="shared" ref="C277:N277" si="49">SUM(C278:C285)</f>
        <v>0</v>
      </c>
      <c r="D277" s="39">
        <f>SUM(D278:D285)</f>
        <v>0</v>
      </c>
      <c r="E277" s="39">
        <f t="shared" si="49"/>
        <v>0</v>
      </c>
      <c r="F277" s="39">
        <f t="shared" si="49"/>
        <v>0</v>
      </c>
      <c r="G277" s="39">
        <f t="shared" si="49"/>
        <v>0</v>
      </c>
      <c r="H277" s="39">
        <f t="shared" si="49"/>
        <v>0</v>
      </c>
      <c r="I277" s="39">
        <f t="shared" si="49"/>
        <v>0</v>
      </c>
      <c r="J277" s="39">
        <f t="shared" si="49"/>
        <v>0</v>
      </c>
      <c r="K277" s="39">
        <f t="shared" si="49"/>
        <v>0</v>
      </c>
      <c r="L277" s="39">
        <f t="shared" si="49"/>
        <v>0</v>
      </c>
      <c r="M277" s="39">
        <f t="shared" si="45"/>
        <v>0</v>
      </c>
      <c r="N277" s="54">
        <f t="shared" si="49"/>
        <v>0</v>
      </c>
    </row>
    <row r="278" spans="1:14" customFormat="1" ht="25.5" customHeight="1" x14ac:dyDescent="0.25">
      <c r="A278" s="51">
        <v>561</v>
      </c>
      <c r="B278" s="47" t="s">
        <v>357</v>
      </c>
      <c r="C278" s="42">
        <v>0</v>
      </c>
      <c r="D278" s="42">
        <v>0</v>
      </c>
      <c r="E278" s="42">
        <v>0</v>
      </c>
      <c r="F278" s="42">
        <v>0</v>
      </c>
      <c r="G278" s="42">
        <v>0</v>
      </c>
      <c r="H278" s="42">
        <v>0</v>
      </c>
      <c r="I278" s="42">
        <v>0</v>
      </c>
      <c r="J278" s="42">
        <v>0</v>
      </c>
      <c r="K278" s="42">
        <v>0</v>
      </c>
      <c r="L278" s="42">
        <v>0</v>
      </c>
      <c r="M278" s="40">
        <f t="shared" si="45"/>
        <v>0</v>
      </c>
      <c r="N278" s="50"/>
    </row>
    <row r="279" spans="1:14" customFormat="1" ht="25.5" customHeight="1" x14ac:dyDescent="0.25">
      <c r="A279" s="51">
        <v>562</v>
      </c>
      <c r="B279" s="47" t="s">
        <v>358</v>
      </c>
      <c r="C279" s="42">
        <v>0</v>
      </c>
      <c r="D279" s="42">
        <v>0</v>
      </c>
      <c r="E279" s="42">
        <v>0</v>
      </c>
      <c r="F279" s="42">
        <v>0</v>
      </c>
      <c r="G279" s="42">
        <v>0</v>
      </c>
      <c r="H279" s="42">
        <v>0</v>
      </c>
      <c r="I279" s="42">
        <v>0</v>
      </c>
      <c r="J279" s="42">
        <v>0</v>
      </c>
      <c r="K279" s="42">
        <v>0</v>
      </c>
      <c r="L279" s="42">
        <v>0</v>
      </c>
      <c r="M279" s="40">
        <f t="shared" si="45"/>
        <v>0</v>
      </c>
      <c r="N279" s="50"/>
    </row>
    <row r="280" spans="1:14" customFormat="1" ht="25.5" customHeight="1" x14ac:dyDescent="0.25">
      <c r="A280" s="51">
        <v>563</v>
      </c>
      <c r="B280" s="47" t="s">
        <v>359</v>
      </c>
      <c r="C280" s="42">
        <v>0</v>
      </c>
      <c r="D280" s="42">
        <v>0</v>
      </c>
      <c r="E280" s="42"/>
      <c r="F280" s="42">
        <v>0</v>
      </c>
      <c r="G280" s="42"/>
      <c r="H280" s="42">
        <v>0</v>
      </c>
      <c r="I280" s="42">
        <v>0</v>
      </c>
      <c r="J280" s="42">
        <v>0</v>
      </c>
      <c r="K280" s="42">
        <v>0</v>
      </c>
      <c r="L280" s="42">
        <v>0</v>
      </c>
      <c r="M280" s="40">
        <f t="shared" si="45"/>
        <v>0</v>
      </c>
      <c r="N280" s="50"/>
    </row>
    <row r="281" spans="1:14" customFormat="1" ht="29.25" customHeight="1" x14ac:dyDescent="0.25">
      <c r="A281" s="51">
        <v>564</v>
      </c>
      <c r="B281" s="47" t="s">
        <v>360</v>
      </c>
      <c r="C281" s="42">
        <v>0</v>
      </c>
      <c r="D281" s="42">
        <v>0</v>
      </c>
      <c r="E281" s="42">
        <v>0</v>
      </c>
      <c r="F281" s="42">
        <v>0</v>
      </c>
      <c r="G281" s="42">
        <v>0</v>
      </c>
      <c r="H281" s="42">
        <v>0</v>
      </c>
      <c r="I281" s="42">
        <v>0</v>
      </c>
      <c r="J281" s="42">
        <v>0</v>
      </c>
      <c r="K281" s="42">
        <v>0</v>
      </c>
      <c r="L281" s="42">
        <v>0</v>
      </c>
      <c r="M281" s="40">
        <f t="shared" si="45"/>
        <v>0</v>
      </c>
      <c r="N281" s="50"/>
    </row>
    <row r="282" spans="1:14" customFormat="1" ht="25.5" customHeight="1" x14ac:dyDescent="0.25">
      <c r="A282" s="51">
        <v>565</v>
      </c>
      <c r="B282" s="47" t="s">
        <v>361</v>
      </c>
      <c r="C282" s="42">
        <v>0</v>
      </c>
      <c r="D282" s="42">
        <v>0</v>
      </c>
      <c r="E282" s="42">
        <v>0</v>
      </c>
      <c r="F282" s="42">
        <v>0</v>
      </c>
      <c r="G282" s="42">
        <v>0</v>
      </c>
      <c r="H282" s="42">
        <v>0</v>
      </c>
      <c r="I282" s="42">
        <v>0</v>
      </c>
      <c r="J282" s="42">
        <v>0</v>
      </c>
      <c r="K282" s="42">
        <v>0</v>
      </c>
      <c r="L282" s="42">
        <v>0</v>
      </c>
      <c r="M282" s="40">
        <f t="shared" si="45"/>
        <v>0</v>
      </c>
      <c r="N282" s="50"/>
    </row>
    <row r="283" spans="1:14" customFormat="1" ht="27.75" customHeight="1" x14ac:dyDescent="0.25">
      <c r="A283" s="51">
        <v>566</v>
      </c>
      <c r="B283" s="47" t="s">
        <v>362</v>
      </c>
      <c r="C283" s="42">
        <v>0</v>
      </c>
      <c r="D283" s="42">
        <v>0</v>
      </c>
      <c r="E283" s="42">
        <v>0</v>
      </c>
      <c r="F283" s="42">
        <v>0</v>
      </c>
      <c r="G283" s="42">
        <v>0</v>
      </c>
      <c r="H283" s="42">
        <v>0</v>
      </c>
      <c r="I283" s="42">
        <v>0</v>
      </c>
      <c r="J283" s="42">
        <v>0</v>
      </c>
      <c r="K283" s="42">
        <v>0</v>
      </c>
      <c r="L283" s="42">
        <v>0</v>
      </c>
      <c r="M283" s="40">
        <f t="shared" si="45"/>
        <v>0</v>
      </c>
      <c r="N283" s="50"/>
    </row>
    <row r="284" spans="1:14" customFormat="1" ht="25.5" customHeight="1" x14ac:dyDescent="0.25">
      <c r="A284" s="51">
        <v>567</v>
      </c>
      <c r="B284" s="47" t="s">
        <v>363</v>
      </c>
      <c r="C284" s="42">
        <v>0</v>
      </c>
      <c r="D284" s="42">
        <v>0</v>
      </c>
      <c r="E284" s="42">
        <v>0</v>
      </c>
      <c r="F284" s="42">
        <v>0</v>
      </c>
      <c r="G284" s="42">
        <v>0</v>
      </c>
      <c r="H284" s="42">
        <v>0</v>
      </c>
      <c r="I284" s="42">
        <v>0</v>
      </c>
      <c r="J284" s="42">
        <v>0</v>
      </c>
      <c r="K284" s="42">
        <v>0</v>
      </c>
      <c r="L284" s="42">
        <v>0</v>
      </c>
      <c r="M284" s="40">
        <f t="shared" si="45"/>
        <v>0</v>
      </c>
      <c r="N284" s="50"/>
    </row>
    <row r="285" spans="1:14" customFormat="1" ht="25.5" customHeight="1" x14ac:dyDescent="0.25">
      <c r="A285" s="51">
        <v>569</v>
      </c>
      <c r="B285" s="47" t="s">
        <v>364</v>
      </c>
      <c r="C285" s="42">
        <v>0</v>
      </c>
      <c r="D285" s="42">
        <v>0</v>
      </c>
      <c r="E285" s="42">
        <v>0</v>
      </c>
      <c r="F285" s="42">
        <v>0</v>
      </c>
      <c r="G285" s="42">
        <v>0</v>
      </c>
      <c r="H285" s="42">
        <v>0</v>
      </c>
      <c r="I285" s="42">
        <v>0</v>
      </c>
      <c r="J285" s="42">
        <v>0</v>
      </c>
      <c r="K285" s="42">
        <v>0</v>
      </c>
      <c r="L285" s="42">
        <v>0</v>
      </c>
      <c r="M285" s="40">
        <f t="shared" si="45"/>
        <v>0</v>
      </c>
      <c r="N285" s="50"/>
    </row>
    <row r="286" spans="1:14" customFormat="1" ht="25.5" customHeight="1" x14ac:dyDescent="0.25">
      <c r="A286" s="44">
        <v>5700</v>
      </c>
      <c r="B286" s="45" t="s">
        <v>365</v>
      </c>
      <c r="C286" s="39">
        <f t="shared" ref="C286:N286" si="50">SUM(C287:C295)</f>
        <v>0</v>
      </c>
      <c r="D286" s="39">
        <f>SUM(D287:D295)</f>
        <v>0</v>
      </c>
      <c r="E286" s="39">
        <f t="shared" si="50"/>
        <v>0</v>
      </c>
      <c r="F286" s="39">
        <f t="shared" si="50"/>
        <v>0</v>
      </c>
      <c r="G286" s="39">
        <f t="shared" si="50"/>
        <v>0</v>
      </c>
      <c r="H286" s="39">
        <f t="shared" si="50"/>
        <v>0</v>
      </c>
      <c r="I286" s="39">
        <f t="shared" si="50"/>
        <v>0</v>
      </c>
      <c r="J286" s="39">
        <f t="shared" si="50"/>
        <v>0</v>
      </c>
      <c r="K286" s="39">
        <f t="shared" si="50"/>
        <v>0</v>
      </c>
      <c r="L286" s="39">
        <f t="shared" si="50"/>
        <v>0</v>
      </c>
      <c r="M286" s="39">
        <f t="shared" si="45"/>
        <v>0</v>
      </c>
      <c r="N286" s="54">
        <f t="shared" si="50"/>
        <v>0</v>
      </c>
    </row>
    <row r="287" spans="1:14" customFormat="1" ht="25.5" customHeight="1" x14ac:dyDescent="0.25">
      <c r="A287" s="51">
        <v>571</v>
      </c>
      <c r="B287" s="47" t="s">
        <v>366</v>
      </c>
      <c r="C287" s="42">
        <v>0</v>
      </c>
      <c r="D287" s="42">
        <v>0</v>
      </c>
      <c r="E287" s="42">
        <v>0</v>
      </c>
      <c r="F287" s="42">
        <v>0</v>
      </c>
      <c r="G287" s="42">
        <v>0</v>
      </c>
      <c r="H287" s="42">
        <v>0</v>
      </c>
      <c r="I287" s="42">
        <v>0</v>
      </c>
      <c r="J287" s="42">
        <v>0</v>
      </c>
      <c r="K287" s="42">
        <v>0</v>
      </c>
      <c r="L287" s="42">
        <v>0</v>
      </c>
      <c r="M287" s="40">
        <f t="shared" si="45"/>
        <v>0</v>
      </c>
      <c r="N287" s="50"/>
    </row>
    <row r="288" spans="1:14" customFormat="1" ht="25.5" customHeight="1" x14ac:dyDescent="0.25">
      <c r="A288" s="51">
        <v>572</v>
      </c>
      <c r="B288" s="47" t="s">
        <v>367</v>
      </c>
      <c r="C288" s="42">
        <v>0</v>
      </c>
      <c r="D288" s="42">
        <v>0</v>
      </c>
      <c r="E288" s="42">
        <v>0</v>
      </c>
      <c r="F288" s="42">
        <v>0</v>
      </c>
      <c r="G288" s="42">
        <v>0</v>
      </c>
      <c r="H288" s="42">
        <v>0</v>
      </c>
      <c r="I288" s="42">
        <v>0</v>
      </c>
      <c r="J288" s="42">
        <v>0</v>
      </c>
      <c r="K288" s="42">
        <v>0</v>
      </c>
      <c r="L288" s="42">
        <v>0</v>
      </c>
      <c r="M288" s="40">
        <f t="shared" si="45"/>
        <v>0</v>
      </c>
      <c r="N288" s="50"/>
    </row>
    <row r="289" spans="1:14" customFormat="1" ht="25.5" customHeight="1" x14ac:dyDescent="0.25">
      <c r="A289" s="51">
        <v>573</v>
      </c>
      <c r="B289" s="47" t="s">
        <v>368</v>
      </c>
      <c r="C289" s="42">
        <v>0</v>
      </c>
      <c r="D289" s="42">
        <v>0</v>
      </c>
      <c r="E289" s="42">
        <v>0</v>
      </c>
      <c r="F289" s="42">
        <v>0</v>
      </c>
      <c r="G289" s="42">
        <v>0</v>
      </c>
      <c r="H289" s="42">
        <v>0</v>
      </c>
      <c r="I289" s="42">
        <v>0</v>
      </c>
      <c r="J289" s="42">
        <v>0</v>
      </c>
      <c r="K289" s="42">
        <v>0</v>
      </c>
      <c r="L289" s="42">
        <v>0</v>
      </c>
      <c r="M289" s="40">
        <f t="shared" si="45"/>
        <v>0</v>
      </c>
      <c r="N289" s="50"/>
    </row>
    <row r="290" spans="1:14" customFormat="1" ht="25.5" customHeight="1" x14ac:dyDescent="0.25">
      <c r="A290" s="51">
        <v>574</v>
      </c>
      <c r="B290" s="47" t="s">
        <v>369</v>
      </c>
      <c r="C290" s="42">
        <v>0</v>
      </c>
      <c r="D290" s="42">
        <v>0</v>
      </c>
      <c r="E290" s="42">
        <v>0</v>
      </c>
      <c r="F290" s="42">
        <v>0</v>
      </c>
      <c r="G290" s="42">
        <v>0</v>
      </c>
      <c r="H290" s="42">
        <v>0</v>
      </c>
      <c r="I290" s="42">
        <v>0</v>
      </c>
      <c r="J290" s="42">
        <v>0</v>
      </c>
      <c r="K290" s="42">
        <v>0</v>
      </c>
      <c r="L290" s="42">
        <v>0</v>
      </c>
      <c r="M290" s="40">
        <f t="shared" si="45"/>
        <v>0</v>
      </c>
      <c r="N290" s="50"/>
    </row>
    <row r="291" spans="1:14" customFormat="1" ht="25.5" customHeight="1" x14ac:dyDescent="0.25">
      <c r="A291" s="51">
        <v>575</v>
      </c>
      <c r="B291" s="47" t="s">
        <v>370</v>
      </c>
      <c r="C291" s="42">
        <v>0</v>
      </c>
      <c r="D291" s="42">
        <v>0</v>
      </c>
      <c r="E291" s="42">
        <v>0</v>
      </c>
      <c r="F291" s="42">
        <v>0</v>
      </c>
      <c r="G291" s="42">
        <v>0</v>
      </c>
      <c r="H291" s="42">
        <v>0</v>
      </c>
      <c r="I291" s="42">
        <v>0</v>
      </c>
      <c r="J291" s="42">
        <v>0</v>
      </c>
      <c r="K291" s="42">
        <v>0</v>
      </c>
      <c r="L291" s="42">
        <v>0</v>
      </c>
      <c r="M291" s="40">
        <f t="shared" si="45"/>
        <v>0</v>
      </c>
      <c r="N291" s="50"/>
    </row>
    <row r="292" spans="1:14" customFormat="1" ht="25.5" customHeight="1" x14ac:dyDescent="0.25">
      <c r="A292" s="51">
        <v>576</v>
      </c>
      <c r="B292" s="47" t="s">
        <v>371</v>
      </c>
      <c r="C292" s="42">
        <v>0</v>
      </c>
      <c r="D292" s="42">
        <v>0</v>
      </c>
      <c r="E292" s="42">
        <v>0</v>
      </c>
      <c r="F292" s="42">
        <v>0</v>
      </c>
      <c r="G292" s="42">
        <v>0</v>
      </c>
      <c r="H292" s="42">
        <v>0</v>
      </c>
      <c r="I292" s="42">
        <v>0</v>
      </c>
      <c r="J292" s="42">
        <v>0</v>
      </c>
      <c r="K292" s="42">
        <v>0</v>
      </c>
      <c r="L292" s="42">
        <v>0</v>
      </c>
      <c r="M292" s="40">
        <f t="shared" si="45"/>
        <v>0</v>
      </c>
      <c r="N292" s="50"/>
    </row>
    <row r="293" spans="1:14" customFormat="1" ht="25.5" customHeight="1" x14ac:dyDescent="0.25">
      <c r="A293" s="51">
        <v>577</v>
      </c>
      <c r="B293" s="47" t="s">
        <v>372</v>
      </c>
      <c r="C293" s="42">
        <v>0</v>
      </c>
      <c r="D293" s="42">
        <v>0</v>
      </c>
      <c r="E293" s="42">
        <v>0</v>
      </c>
      <c r="F293" s="42">
        <v>0</v>
      </c>
      <c r="G293" s="42">
        <v>0</v>
      </c>
      <c r="H293" s="42">
        <v>0</v>
      </c>
      <c r="I293" s="42">
        <v>0</v>
      </c>
      <c r="J293" s="42">
        <v>0</v>
      </c>
      <c r="K293" s="42">
        <v>0</v>
      </c>
      <c r="L293" s="42">
        <v>0</v>
      </c>
      <c r="M293" s="40">
        <f t="shared" si="45"/>
        <v>0</v>
      </c>
      <c r="N293" s="50"/>
    </row>
    <row r="294" spans="1:14" customFormat="1" ht="25.5" customHeight="1" x14ac:dyDescent="0.25">
      <c r="A294" s="51">
        <v>578</v>
      </c>
      <c r="B294" s="47" t="s">
        <v>373</v>
      </c>
      <c r="C294" s="42">
        <v>0</v>
      </c>
      <c r="D294" s="42">
        <v>0</v>
      </c>
      <c r="E294" s="42">
        <v>0</v>
      </c>
      <c r="F294" s="42">
        <v>0</v>
      </c>
      <c r="G294" s="42">
        <v>0</v>
      </c>
      <c r="H294" s="42">
        <v>0</v>
      </c>
      <c r="I294" s="42">
        <v>0</v>
      </c>
      <c r="J294" s="42">
        <v>0</v>
      </c>
      <c r="K294" s="42">
        <v>0</v>
      </c>
      <c r="L294" s="42">
        <v>0</v>
      </c>
      <c r="M294" s="40">
        <f t="shared" si="45"/>
        <v>0</v>
      </c>
      <c r="N294" s="50"/>
    </row>
    <row r="295" spans="1:14" customFormat="1" ht="25.5" customHeight="1" x14ac:dyDescent="0.25">
      <c r="A295" s="51">
        <v>579</v>
      </c>
      <c r="B295" s="47" t="s">
        <v>374</v>
      </c>
      <c r="C295" s="42">
        <v>0</v>
      </c>
      <c r="D295" s="42">
        <v>0</v>
      </c>
      <c r="E295" s="42">
        <v>0</v>
      </c>
      <c r="F295" s="42">
        <v>0</v>
      </c>
      <c r="G295" s="42">
        <v>0</v>
      </c>
      <c r="H295" s="42">
        <v>0</v>
      </c>
      <c r="I295" s="42">
        <v>0</v>
      </c>
      <c r="J295" s="42">
        <v>0</v>
      </c>
      <c r="K295" s="42">
        <v>0</v>
      </c>
      <c r="L295" s="42">
        <v>0</v>
      </c>
      <c r="M295" s="40">
        <f t="shared" si="45"/>
        <v>0</v>
      </c>
      <c r="N295" s="50"/>
    </row>
    <row r="296" spans="1:14" customFormat="1" ht="25.5" customHeight="1" x14ac:dyDescent="0.25">
      <c r="A296" s="44">
        <v>5800</v>
      </c>
      <c r="B296" s="45" t="s">
        <v>375</v>
      </c>
      <c r="C296" s="39">
        <f t="shared" ref="C296:N296" si="51">SUM(C297:C300)</f>
        <v>0</v>
      </c>
      <c r="D296" s="39">
        <f>SUM(D297:D300)</f>
        <v>0</v>
      </c>
      <c r="E296" s="39">
        <f t="shared" si="51"/>
        <v>0</v>
      </c>
      <c r="F296" s="39">
        <f t="shared" si="51"/>
        <v>0</v>
      </c>
      <c r="G296" s="39">
        <f t="shared" si="51"/>
        <v>0</v>
      </c>
      <c r="H296" s="39">
        <f t="shared" si="51"/>
        <v>0</v>
      </c>
      <c r="I296" s="39">
        <f t="shared" si="51"/>
        <v>0</v>
      </c>
      <c r="J296" s="39">
        <f t="shared" si="51"/>
        <v>0</v>
      </c>
      <c r="K296" s="39">
        <f t="shared" si="51"/>
        <v>0</v>
      </c>
      <c r="L296" s="39">
        <f t="shared" si="51"/>
        <v>0</v>
      </c>
      <c r="M296" s="39">
        <f t="shared" si="45"/>
        <v>0</v>
      </c>
      <c r="N296" s="54">
        <f t="shared" si="51"/>
        <v>0</v>
      </c>
    </row>
    <row r="297" spans="1:14" customFormat="1" ht="25.5" customHeight="1" x14ac:dyDescent="0.25">
      <c r="A297" s="51">
        <v>581</v>
      </c>
      <c r="B297" s="47" t="s">
        <v>376</v>
      </c>
      <c r="C297" s="42">
        <v>0</v>
      </c>
      <c r="D297" s="42">
        <v>0</v>
      </c>
      <c r="E297" s="42">
        <v>0</v>
      </c>
      <c r="F297" s="42">
        <v>0</v>
      </c>
      <c r="G297" s="42">
        <v>0</v>
      </c>
      <c r="H297" s="42">
        <v>0</v>
      </c>
      <c r="I297" s="42">
        <v>0</v>
      </c>
      <c r="J297" s="42">
        <v>0</v>
      </c>
      <c r="K297" s="42">
        <v>0</v>
      </c>
      <c r="L297" s="42">
        <v>0</v>
      </c>
      <c r="M297" s="40">
        <f t="shared" si="45"/>
        <v>0</v>
      </c>
      <c r="N297" s="50"/>
    </row>
    <row r="298" spans="1:14" customFormat="1" ht="25.5" customHeight="1" x14ac:dyDescent="0.25">
      <c r="A298" s="51">
        <v>582</v>
      </c>
      <c r="B298" s="47" t="s">
        <v>377</v>
      </c>
      <c r="C298" s="42">
        <v>0</v>
      </c>
      <c r="D298" s="42">
        <v>0</v>
      </c>
      <c r="E298" s="42">
        <v>0</v>
      </c>
      <c r="F298" s="42">
        <v>0</v>
      </c>
      <c r="G298" s="42">
        <v>0</v>
      </c>
      <c r="H298" s="42">
        <v>0</v>
      </c>
      <c r="I298" s="42">
        <v>0</v>
      </c>
      <c r="J298" s="42">
        <v>0</v>
      </c>
      <c r="K298" s="42">
        <v>0</v>
      </c>
      <c r="L298" s="42">
        <v>0</v>
      </c>
      <c r="M298" s="40">
        <f t="shared" si="45"/>
        <v>0</v>
      </c>
      <c r="N298" s="50"/>
    </row>
    <row r="299" spans="1:14" customFormat="1" ht="25.5" customHeight="1" x14ac:dyDescent="0.25">
      <c r="A299" s="51">
        <v>583</v>
      </c>
      <c r="B299" s="47" t="s">
        <v>378</v>
      </c>
      <c r="C299" s="42">
        <v>0</v>
      </c>
      <c r="D299" s="42">
        <v>0</v>
      </c>
      <c r="E299" s="42">
        <v>0</v>
      </c>
      <c r="F299" s="42">
        <v>0</v>
      </c>
      <c r="G299" s="42">
        <v>0</v>
      </c>
      <c r="H299" s="42">
        <v>0</v>
      </c>
      <c r="I299" s="42">
        <v>0</v>
      </c>
      <c r="J299" s="42">
        <v>0</v>
      </c>
      <c r="K299" s="42">
        <v>0</v>
      </c>
      <c r="L299" s="42">
        <v>0</v>
      </c>
      <c r="M299" s="40">
        <f t="shared" si="45"/>
        <v>0</v>
      </c>
      <c r="N299" s="50"/>
    </row>
    <row r="300" spans="1:14" customFormat="1" ht="25.5" customHeight="1" x14ac:dyDescent="0.25">
      <c r="A300" s="51">
        <v>589</v>
      </c>
      <c r="B300" s="47" t="s">
        <v>379</v>
      </c>
      <c r="C300" s="42">
        <v>0</v>
      </c>
      <c r="D300" s="42">
        <v>0</v>
      </c>
      <c r="E300" s="42">
        <v>0</v>
      </c>
      <c r="F300" s="42">
        <v>0</v>
      </c>
      <c r="G300" s="42">
        <v>0</v>
      </c>
      <c r="H300" s="42">
        <v>0</v>
      </c>
      <c r="I300" s="42">
        <v>0</v>
      </c>
      <c r="J300" s="42">
        <v>0</v>
      </c>
      <c r="K300" s="42">
        <v>0</v>
      </c>
      <c r="L300" s="42">
        <v>0</v>
      </c>
      <c r="M300" s="40">
        <f t="shared" si="45"/>
        <v>0</v>
      </c>
      <c r="N300" s="50"/>
    </row>
    <row r="301" spans="1:14" customFormat="1" ht="25.5" customHeight="1" x14ac:dyDescent="0.25">
      <c r="A301" s="44">
        <v>5900</v>
      </c>
      <c r="B301" s="45" t="s">
        <v>380</v>
      </c>
      <c r="C301" s="39">
        <f t="shared" ref="C301:N301" si="52">SUM(C302:C310)</f>
        <v>0</v>
      </c>
      <c r="D301" s="39">
        <f>SUM(D302:D310)</f>
        <v>0</v>
      </c>
      <c r="E301" s="39">
        <f t="shared" si="52"/>
        <v>0</v>
      </c>
      <c r="F301" s="39">
        <f t="shared" si="52"/>
        <v>0</v>
      </c>
      <c r="G301" s="39">
        <f t="shared" si="52"/>
        <v>0</v>
      </c>
      <c r="H301" s="39">
        <f t="shared" si="52"/>
        <v>0</v>
      </c>
      <c r="I301" s="39">
        <f t="shared" si="52"/>
        <v>0</v>
      </c>
      <c r="J301" s="39">
        <f t="shared" si="52"/>
        <v>0</v>
      </c>
      <c r="K301" s="39">
        <f t="shared" si="52"/>
        <v>0</v>
      </c>
      <c r="L301" s="39">
        <f t="shared" si="52"/>
        <v>0</v>
      </c>
      <c r="M301" s="39">
        <f t="shared" si="45"/>
        <v>0</v>
      </c>
      <c r="N301" s="54">
        <f t="shared" si="52"/>
        <v>0</v>
      </c>
    </row>
    <row r="302" spans="1:14" customFormat="1" ht="25.5" customHeight="1" x14ac:dyDescent="0.25">
      <c r="A302" s="51">
        <v>591</v>
      </c>
      <c r="B302" s="47" t="s">
        <v>381</v>
      </c>
      <c r="C302" s="42">
        <v>0</v>
      </c>
      <c r="D302" s="42">
        <v>0</v>
      </c>
      <c r="E302" s="42">
        <v>0</v>
      </c>
      <c r="F302" s="42">
        <v>0</v>
      </c>
      <c r="G302" s="42">
        <v>0</v>
      </c>
      <c r="H302" s="42">
        <v>0</v>
      </c>
      <c r="I302" s="42">
        <v>0</v>
      </c>
      <c r="J302" s="42">
        <v>0</v>
      </c>
      <c r="K302" s="42">
        <v>0</v>
      </c>
      <c r="L302" s="42">
        <v>0</v>
      </c>
      <c r="M302" s="40">
        <f t="shared" si="45"/>
        <v>0</v>
      </c>
      <c r="N302" s="50"/>
    </row>
    <row r="303" spans="1:14" customFormat="1" ht="25.5" customHeight="1" x14ac:dyDescent="0.25">
      <c r="A303" s="51">
        <v>592</v>
      </c>
      <c r="B303" s="47" t="s">
        <v>382</v>
      </c>
      <c r="C303" s="42">
        <v>0</v>
      </c>
      <c r="D303" s="42">
        <v>0</v>
      </c>
      <c r="E303" s="42">
        <v>0</v>
      </c>
      <c r="F303" s="42">
        <v>0</v>
      </c>
      <c r="G303" s="42">
        <v>0</v>
      </c>
      <c r="H303" s="42">
        <v>0</v>
      </c>
      <c r="I303" s="42">
        <v>0</v>
      </c>
      <c r="J303" s="42">
        <v>0</v>
      </c>
      <c r="K303" s="42">
        <v>0</v>
      </c>
      <c r="L303" s="42">
        <v>0</v>
      </c>
      <c r="M303" s="40">
        <f t="shared" si="45"/>
        <v>0</v>
      </c>
      <c r="N303" s="50"/>
    </row>
    <row r="304" spans="1:14" customFormat="1" ht="25.5" customHeight="1" x14ac:dyDescent="0.25">
      <c r="A304" s="51">
        <v>593</v>
      </c>
      <c r="B304" s="47" t="s">
        <v>383</v>
      </c>
      <c r="C304" s="42">
        <v>0</v>
      </c>
      <c r="D304" s="42">
        <v>0</v>
      </c>
      <c r="E304" s="42">
        <v>0</v>
      </c>
      <c r="F304" s="42">
        <v>0</v>
      </c>
      <c r="G304" s="42">
        <v>0</v>
      </c>
      <c r="H304" s="42">
        <v>0</v>
      </c>
      <c r="I304" s="42">
        <v>0</v>
      </c>
      <c r="J304" s="42">
        <v>0</v>
      </c>
      <c r="K304" s="42">
        <v>0</v>
      </c>
      <c r="L304" s="42">
        <v>0</v>
      </c>
      <c r="M304" s="40">
        <f t="shared" si="45"/>
        <v>0</v>
      </c>
      <c r="N304" s="50"/>
    </row>
    <row r="305" spans="1:14" customFormat="1" ht="25.5" customHeight="1" x14ac:dyDescent="0.25">
      <c r="A305" s="51">
        <v>594</v>
      </c>
      <c r="B305" s="47" t="s">
        <v>0</v>
      </c>
      <c r="C305" s="42">
        <v>0</v>
      </c>
      <c r="D305" s="42">
        <v>0</v>
      </c>
      <c r="E305" s="42">
        <v>0</v>
      </c>
      <c r="F305" s="42">
        <v>0</v>
      </c>
      <c r="G305" s="42">
        <v>0</v>
      </c>
      <c r="H305" s="42">
        <v>0</v>
      </c>
      <c r="I305" s="42">
        <v>0</v>
      </c>
      <c r="J305" s="42">
        <v>0</v>
      </c>
      <c r="K305" s="42">
        <v>0</v>
      </c>
      <c r="L305" s="42">
        <v>0</v>
      </c>
      <c r="M305" s="40">
        <f t="shared" si="45"/>
        <v>0</v>
      </c>
      <c r="N305" s="50"/>
    </row>
    <row r="306" spans="1:14" customFormat="1" ht="25.5" customHeight="1" x14ac:dyDescent="0.25">
      <c r="A306" s="51">
        <v>595</v>
      </c>
      <c r="B306" s="47" t="s">
        <v>384</v>
      </c>
      <c r="C306" s="42">
        <v>0</v>
      </c>
      <c r="D306" s="42">
        <v>0</v>
      </c>
      <c r="E306" s="42">
        <v>0</v>
      </c>
      <c r="F306" s="42">
        <v>0</v>
      </c>
      <c r="G306" s="42">
        <v>0</v>
      </c>
      <c r="H306" s="42">
        <v>0</v>
      </c>
      <c r="I306" s="42">
        <v>0</v>
      </c>
      <c r="J306" s="42">
        <v>0</v>
      </c>
      <c r="K306" s="42">
        <v>0</v>
      </c>
      <c r="L306" s="42">
        <v>0</v>
      </c>
      <c r="M306" s="40">
        <f t="shared" si="45"/>
        <v>0</v>
      </c>
      <c r="N306" s="50"/>
    </row>
    <row r="307" spans="1:14" customFormat="1" ht="25.5" customHeight="1" x14ac:dyDescent="0.25">
      <c r="A307" s="51">
        <v>596</v>
      </c>
      <c r="B307" s="47" t="s">
        <v>385</v>
      </c>
      <c r="C307" s="42">
        <v>0</v>
      </c>
      <c r="D307" s="42">
        <v>0</v>
      </c>
      <c r="E307" s="42">
        <v>0</v>
      </c>
      <c r="F307" s="42">
        <v>0</v>
      </c>
      <c r="G307" s="42">
        <v>0</v>
      </c>
      <c r="H307" s="42">
        <v>0</v>
      </c>
      <c r="I307" s="42">
        <v>0</v>
      </c>
      <c r="J307" s="42">
        <v>0</v>
      </c>
      <c r="K307" s="42">
        <v>0</v>
      </c>
      <c r="L307" s="42">
        <v>0</v>
      </c>
      <c r="M307" s="40">
        <f t="shared" si="45"/>
        <v>0</v>
      </c>
      <c r="N307" s="50"/>
    </row>
    <row r="308" spans="1:14" customFormat="1" ht="25.5" customHeight="1" x14ac:dyDescent="0.25">
      <c r="A308" s="51">
        <v>597</v>
      </c>
      <c r="B308" s="47" t="s">
        <v>386</v>
      </c>
      <c r="C308" s="42">
        <v>0</v>
      </c>
      <c r="D308" s="42">
        <v>0</v>
      </c>
      <c r="E308" s="42">
        <v>0</v>
      </c>
      <c r="F308" s="42">
        <v>0</v>
      </c>
      <c r="G308" s="42">
        <v>0</v>
      </c>
      <c r="H308" s="42">
        <v>0</v>
      </c>
      <c r="I308" s="42">
        <v>0</v>
      </c>
      <c r="J308" s="42">
        <v>0</v>
      </c>
      <c r="K308" s="42">
        <v>0</v>
      </c>
      <c r="L308" s="42">
        <v>0</v>
      </c>
      <c r="M308" s="40">
        <f t="shared" si="45"/>
        <v>0</v>
      </c>
      <c r="N308" s="50"/>
    </row>
    <row r="309" spans="1:14" customFormat="1" ht="25.5" customHeight="1" x14ac:dyDescent="0.25">
      <c r="A309" s="51">
        <v>598</v>
      </c>
      <c r="B309" s="47" t="s">
        <v>387</v>
      </c>
      <c r="C309" s="42">
        <v>0</v>
      </c>
      <c r="D309" s="42">
        <v>0</v>
      </c>
      <c r="E309" s="42">
        <v>0</v>
      </c>
      <c r="F309" s="42">
        <v>0</v>
      </c>
      <c r="G309" s="42">
        <v>0</v>
      </c>
      <c r="H309" s="42">
        <v>0</v>
      </c>
      <c r="I309" s="42">
        <v>0</v>
      </c>
      <c r="J309" s="42">
        <v>0</v>
      </c>
      <c r="K309" s="42">
        <v>0</v>
      </c>
      <c r="L309" s="42">
        <v>0</v>
      </c>
      <c r="M309" s="40">
        <f t="shared" si="45"/>
        <v>0</v>
      </c>
      <c r="N309" s="50"/>
    </row>
    <row r="310" spans="1:14" customFormat="1" ht="25.5" customHeight="1" x14ac:dyDescent="0.25">
      <c r="A310" s="51">
        <v>599</v>
      </c>
      <c r="B310" s="47" t="s">
        <v>388</v>
      </c>
      <c r="C310" s="42">
        <v>0</v>
      </c>
      <c r="D310" s="42">
        <v>0</v>
      </c>
      <c r="E310" s="42">
        <v>0</v>
      </c>
      <c r="F310" s="42">
        <v>0</v>
      </c>
      <c r="G310" s="42">
        <v>0</v>
      </c>
      <c r="H310" s="42">
        <v>0</v>
      </c>
      <c r="I310" s="42">
        <v>0</v>
      </c>
      <c r="J310" s="42">
        <v>0</v>
      </c>
      <c r="K310" s="42">
        <v>0</v>
      </c>
      <c r="L310" s="42">
        <v>0</v>
      </c>
      <c r="M310" s="40">
        <f t="shared" si="45"/>
        <v>0</v>
      </c>
      <c r="N310" s="50"/>
    </row>
    <row r="311" spans="1:14" s="29" customFormat="1" ht="25.5" customHeight="1" x14ac:dyDescent="0.25">
      <c r="A311" s="99">
        <v>6000</v>
      </c>
      <c r="B311" s="100" t="s">
        <v>60</v>
      </c>
      <c r="C311" s="98">
        <f t="shared" ref="C311:N311" si="53">C312+C321+C330</f>
        <v>0</v>
      </c>
      <c r="D311" s="98">
        <f>D312+D321+D330</f>
        <v>0</v>
      </c>
      <c r="E311" s="98">
        <f t="shared" si="53"/>
        <v>8038428.4700000007</v>
      </c>
      <c r="F311" s="98">
        <f t="shared" si="53"/>
        <v>0</v>
      </c>
      <c r="G311" s="98">
        <f t="shared" si="53"/>
        <v>0</v>
      </c>
      <c r="H311" s="98">
        <f t="shared" si="53"/>
        <v>2200971</v>
      </c>
      <c r="I311" s="98">
        <f t="shared" si="53"/>
        <v>0</v>
      </c>
      <c r="J311" s="98">
        <f t="shared" si="53"/>
        <v>0</v>
      </c>
      <c r="K311" s="98">
        <f t="shared" si="53"/>
        <v>0</v>
      </c>
      <c r="L311" s="98">
        <f t="shared" si="53"/>
        <v>0</v>
      </c>
      <c r="M311" s="98">
        <f t="shared" si="45"/>
        <v>10239399.470000001</v>
      </c>
      <c r="N311" s="57">
        <f t="shared" si="53"/>
        <v>0</v>
      </c>
    </row>
    <row r="312" spans="1:14" customFormat="1" ht="25.5" customHeight="1" x14ac:dyDescent="0.25">
      <c r="A312" s="44">
        <v>6100</v>
      </c>
      <c r="B312" s="45" t="s">
        <v>389</v>
      </c>
      <c r="C312" s="39">
        <f>SUM(C313:C320)</f>
        <v>0</v>
      </c>
      <c r="D312" s="39">
        <f>SUM(D313:D320)</f>
        <v>0</v>
      </c>
      <c r="E312" s="39">
        <f t="shared" ref="E312:N312" si="54">SUM(E313:E320)</f>
        <v>8038428.4700000007</v>
      </c>
      <c r="F312" s="39">
        <f t="shared" si="54"/>
        <v>0</v>
      </c>
      <c r="G312" s="39">
        <f t="shared" si="54"/>
        <v>0</v>
      </c>
      <c r="H312" s="39">
        <f t="shared" si="54"/>
        <v>2200971</v>
      </c>
      <c r="I312" s="39">
        <f t="shared" si="54"/>
        <v>0</v>
      </c>
      <c r="J312" s="39">
        <f t="shared" si="54"/>
        <v>0</v>
      </c>
      <c r="K312" s="39">
        <f t="shared" si="54"/>
        <v>0</v>
      </c>
      <c r="L312" s="39">
        <f t="shared" si="54"/>
        <v>0</v>
      </c>
      <c r="M312" s="39">
        <f t="shared" si="45"/>
        <v>10239399.470000001</v>
      </c>
      <c r="N312" s="54">
        <f t="shared" si="54"/>
        <v>0</v>
      </c>
    </row>
    <row r="313" spans="1:14" customFormat="1" ht="25.5" customHeight="1" x14ac:dyDescent="0.25">
      <c r="A313" s="51">
        <v>611</v>
      </c>
      <c r="B313" s="47" t="s">
        <v>390</v>
      </c>
      <c r="C313" s="42">
        <v>0</v>
      </c>
      <c r="D313" s="42">
        <v>0</v>
      </c>
      <c r="E313" s="42">
        <v>0</v>
      </c>
      <c r="F313" s="42">
        <v>0</v>
      </c>
      <c r="G313" s="42">
        <v>0</v>
      </c>
      <c r="H313" s="42">
        <v>0</v>
      </c>
      <c r="I313" s="42">
        <v>0</v>
      </c>
      <c r="J313" s="42">
        <v>0</v>
      </c>
      <c r="K313" s="42">
        <v>0</v>
      </c>
      <c r="L313" s="42">
        <v>0</v>
      </c>
      <c r="M313" s="40">
        <f t="shared" si="45"/>
        <v>0</v>
      </c>
      <c r="N313" s="50"/>
    </row>
    <row r="314" spans="1:14" customFormat="1" ht="25.5" customHeight="1" x14ac:dyDescent="0.25">
      <c r="A314" s="51">
        <v>612</v>
      </c>
      <c r="B314" s="47" t="s">
        <v>391</v>
      </c>
      <c r="C314" s="42">
        <v>0</v>
      </c>
      <c r="D314" s="42">
        <v>0</v>
      </c>
      <c r="E314" s="42">
        <v>2115375.77</v>
      </c>
      <c r="F314" s="42">
        <v>0</v>
      </c>
      <c r="G314" s="42">
        <v>0</v>
      </c>
      <c r="H314" s="42">
        <v>0</v>
      </c>
      <c r="I314" s="42">
        <v>0</v>
      </c>
      <c r="J314" s="42">
        <v>0</v>
      </c>
      <c r="K314" s="42">
        <v>0</v>
      </c>
      <c r="L314" s="42">
        <v>0</v>
      </c>
      <c r="M314" s="40">
        <f>SUM(C314:L314)</f>
        <v>2115375.77</v>
      </c>
      <c r="N314" s="50"/>
    </row>
    <row r="315" spans="1:14" customFormat="1" ht="31.5" customHeight="1" x14ac:dyDescent="0.25">
      <c r="A315" s="51">
        <v>613</v>
      </c>
      <c r="B315" s="47" t="s">
        <v>392</v>
      </c>
      <c r="C315" s="42">
        <v>0</v>
      </c>
      <c r="D315" s="42">
        <v>0</v>
      </c>
      <c r="E315" s="42"/>
      <c r="F315" s="42">
        <v>0</v>
      </c>
      <c r="G315" s="42">
        <v>0</v>
      </c>
      <c r="H315" s="42">
        <v>0</v>
      </c>
      <c r="I315" s="42">
        <v>0</v>
      </c>
      <c r="J315" s="42">
        <v>0</v>
      </c>
      <c r="K315" s="42">
        <v>0</v>
      </c>
      <c r="L315" s="42">
        <v>0</v>
      </c>
      <c r="M315" s="40">
        <f t="shared" si="45"/>
        <v>0</v>
      </c>
      <c r="N315" s="50"/>
    </row>
    <row r="316" spans="1:14" customFormat="1" ht="25.5" customHeight="1" x14ac:dyDescent="0.25">
      <c r="A316" s="51">
        <v>614</v>
      </c>
      <c r="B316" s="47" t="s">
        <v>393</v>
      </c>
      <c r="C316" s="42">
        <v>0</v>
      </c>
      <c r="D316" s="42">
        <v>0</v>
      </c>
      <c r="E316" s="42">
        <v>2115375.77</v>
      </c>
      <c r="F316" s="42">
        <v>0</v>
      </c>
      <c r="G316" s="42">
        <v>0</v>
      </c>
      <c r="H316" s="42">
        <v>700000</v>
      </c>
      <c r="I316" s="42">
        <v>0</v>
      </c>
      <c r="J316" s="42">
        <v>0</v>
      </c>
      <c r="K316" s="42">
        <v>0</v>
      </c>
      <c r="L316" s="42">
        <v>0</v>
      </c>
      <c r="M316" s="40">
        <f>SUM(C316:L316)</f>
        <v>2815375.77</v>
      </c>
      <c r="N316" s="50"/>
    </row>
    <row r="317" spans="1:14" customFormat="1" ht="25.5" customHeight="1" x14ac:dyDescent="0.25">
      <c r="A317" s="51">
        <v>615</v>
      </c>
      <c r="B317" s="47" t="s">
        <v>394</v>
      </c>
      <c r="C317" s="42">
        <v>0</v>
      </c>
      <c r="D317" s="42">
        <v>0</v>
      </c>
      <c r="E317" s="42">
        <v>1269226</v>
      </c>
      <c r="F317" s="42">
        <v>0</v>
      </c>
      <c r="G317" s="42">
        <v>0</v>
      </c>
      <c r="H317" s="42">
        <v>800000</v>
      </c>
      <c r="I317" s="42">
        <v>0</v>
      </c>
      <c r="J317" s="42">
        <v>0</v>
      </c>
      <c r="K317" s="42">
        <v>0</v>
      </c>
      <c r="L317" s="42">
        <v>0</v>
      </c>
      <c r="M317" s="40">
        <f t="shared" si="45"/>
        <v>2069226</v>
      </c>
      <c r="N317" s="50"/>
    </row>
    <row r="318" spans="1:14" customFormat="1" ht="25.5" customHeight="1" x14ac:dyDescent="0.25">
      <c r="A318" s="51">
        <v>616</v>
      </c>
      <c r="B318" s="47" t="s">
        <v>395</v>
      </c>
      <c r="C318" s="42">
        <v>0</v>
      </c>
      <c r="D318" s="42">
        <v>0</v>
      </c>
      <c r="E318" s="42"/>
      <c r="F318" s="42">
        <v>0</v>
      </c>
      <c r="G318" s="42">
        <v>0</v>
      </c>
      <c r="H318" s="42">
        <v>0</v>
      </c>
      <c r="I318" s="42">
        <v>0</v>
      </c>
      <c r="J318" s="42">
        <v>0</v>
      </c>
      <c r="K318" s="42">
        <v>0</v>
      </c>
      <c r="L318" s="42">
        <v>0</v>
      </c>
      <c r="M318" s="40">
        <f t="shared" si="45"/>
        <v>0</v>
      </c>
      <c r="N318" s="50"/>
    </row>
    <row r="319" spans="1:14" customFormat="1" ht="25.5" customHeight="1" x14ac:dyDescent="0.25">
      <c r="A319" s="51">
        <v>617</v>
      </c>
      <c r="B319" s="47" t="s">
        <v>396</v>
      </c>
      <c r="C319" s="42">
        <v>0</v>
      </c>
      <c r="D319" s="42">
        <v>0</v>
      </c>
      <c r="E319" s="42">
        <v>2538450.9300000002</v>
      </c>
      <c r="F319" s="42">
        <v>0</v>
      </c>
      <c r="G319" s="42">
        <v>0</v>
      </c>
      <c r="H319" s="42">
        <v>700971</v>
      </c>
      <c r="I319" s="42">
        <v>0</v>
      </c>
      <c r="J319" s="42">
        <v>0</v>
      </c>
      <c r="K319" s="42">
        <v>0</v>
      </c>
      <c r="L319" s="42">
        <v>0</v>
      </c>
      <c r="M319" s="40">
        <f t="shared" si="45"/>
        <v>3239421.93</v>
      </c>
      <c r="N319" s="50"/>
    </row>
    <row r="320" spans="1:14" customFormat="1" ht="36.75" customHeight="1" x14ac:dyDescent="0.25">
      <c r="A320" s="51">
        <v>619</v>
      </c>
      <c r="B320" s="47" t="s">
        <v>397</v>
      </c>
      <c r="C320" s="42">
        <v>0</v>
      </c>
      <c r="D320" s="42">
        <v>0</v>
      </c>
      <c r="E320" s="42">
        <v>0</v>
      </c>
      <c r="F320" s="42">
        <v>0</v>
      </c>
      <c r="G320" s="42">
        <v>0</v>
      </c>
      <c r="H320" s="42">
        <v>0</v>
      </c>
      <c r="I320" s="42">
        <v>0</v>
      </c>
      <c r="J320" s="42">
        <v>0</v>
      </c>
      <c r="K320" s="42">
        <v>0</v>
      </c>
      <c r="L320" s="42">
        <v>0</v>
      </c>
      <c r="M320" s="40">
        <f t="shared" si="45"/>
        <v>0</v>
      </c>
      <c r="N320" s="50"/>
    </row>
    <row r="321" spans="1:14" customFormat="1" ht="25.5" customHeight="1" x14ac:dyDescent="0.25">
      <c r="A321" s="44">
        <v>6200</v>
      </c>
      <c r="B321" s="45" t="s">
        <v>398</v>
      </c>
      <c r="C321" s="39">
        <f t="shared" ref="C321:N321" si="55">SUM(C322:C329)</f>
        <v>0</v>
      </c>
      <c r="D321" s="39">
        <f>SUM(D322:D329)</f>
        <v>0</v>
      </c>
      <c r="E321" s="39">
        <f t="shared" si="55"/>
        <v>0</v>
      </c>
      <c r="F321" s="39">
        <f t="shared" si="55"/>
        <v>0</v>
      </c>
      <c r="G321" s="39">
        <f t="shared" si="55"/>
        <v>0</v>
      </c>
      <c r="H321" s="39">
        <f t="shared" si="55"/>
        <v>0</v>
      </c>
      <c r="I321" s="39">
        <f t="shared" si="55"/>
        <v>0</v>
      </c>
      <c r="J321" s="39">
        <f t="shared" si="55"/>
        <v>0</v>
      </c>
      <c r="K321" s="39">
        <f t="shared" si="55"/>
        <v>0</v>
      </c>
      <c r="L321" s="39">
        <f t="shared" si="55"/>
        <v>0</v>
      </c>
      <c r="M321" s="39">
        <f t="shared" si="45"/>
        <v>0</v>
      </c>
      <c r="N321" s="54">
        <f t="shared" si="55"/>
        <v>0</v>
      </c>
    </row>
    <row r="322" spans="1:14" customFormat="1" ht="25.5" customHeight="1" x14ac:dyDescent="0.25">
      <c r="A322" s="51">
        <v>621</v>
      </c>
      <c r="B322" s="47" t="s">
        <v>390</v>
      </c>
      <c r="C322" s="42">
        <v>0</v>
      </c>
      <c r="D322" s="42">
        <v>0</v>
      </c>
      <c r="E322" s="42">
        <v>0</v>
      </c>
      <c r="F322" s="42">
        <v>0</v>
      </c>
      <c r="G322" s="42">
        <v>0</v>
      </c>
      <c r="H322" s="42">
        <v>0</v>
      </c>
      <c r="I322" s="42">
        <v>0</v>
      </c>
      <c r="J322" s="42">
        <v>0</v>
      </c>
      <c r="K322" s="42">
        <v>0</v>
      </c>
      <c r="L322" s="42">
        <v>0</v>
      </c>
      <c r="M322" s="40">
        <f t="shared" si="45"/>
        <v>0</v>
      </c>
      <c r="N322" s="50"/>
    </row>
    <row r="323" spans="1:14" customFormat="1" ht="25.5" customHeight="1" x14ac:dyDescent="0.25">
      <c r="A323" s="51">
        <v>622</v>
      </c>
      <c r="B323" s="47" t="s">
        <v>399</v>
      </c>
      <c r="C323" s="42">
        <v>0</v>
      </c>
      <c r="D323" s="42">
        <v>0</v>
      </c>
      <c r="E323" s="42">
        <v>0</v>
      </c>
      <c r="F323" s="42">
        <v>0</v>
      </c>
      <c r="G323" s="42">
        <v>0</v>
      </c>
      <c r="H323" s="42">
        <v>0</v>
      </c>
      <c r="I323" s="42">
        <v>0</v>
      </c>
      <c r="J323" s="42">
        <v>0</v>
      </c>
      <c r="K323" s="42">
        <v>0</v>
      </c>
      <c r="L323" s="42">
        <v>0</v>
      </c>
      <c r="M323" s="40">
        <f t="shared" si="45"/>
        <v>0</v>
      </c>
      <c r="N323" s="50"/>
    </row>
    <row r="324" spans="1:14" customFormat="1" ht="25.5" x14ac:dyDescent="0.25">
      <c r="A324" s="51">
        <v>623</v>
      </c>
      <c r="B324" s="47" t="s">
        <v>400</v>
      </c>
      <c r="C324" s="42">
        <v>0</v>
      </c>
      <c r="D324" s="42">
        <v>0</v>
      </c>
      <c r="E324" s="42">
        <v>0</v>
      </c>
      <c r="F324" s="42">
        <v>0</v>
      </c>
      <c r="G324" s="42">
        <v>0</v>
      </c>
      <c r="H324" s="42">
        <v>0</v>
      </c>
      <c r="I324" s="42">
        <v>0</v>
      </c>
      <c r="J324" s="42">
        <v>0</v>
      </c>
      <c r="K324" s="42">
        <v>0</v>
      </c>
      <c r="L324" s="42">
        <v>0</v>
      </c>
      <c r="M324" s="40">
        <f t="shared" si="45"/>
        <v>0</v>
      </c>
      <c r="N324" s="50"/>
    </row>
    <row r="325" spans="1:14" customFormat="1" ht="25.5" customHeight="1" x14ac:dyDescent="0.25">
      <c r="A325" s="51">
        <v>624</v>
      </c>
      <c r="B325" s="47" t="s">
        <v>393</v>
      </c>
      <c r="C325" s="42">
        <v>0</v>
      </c>
      <c r="D325" s="42">
        <v>0</v>
      </c>
      <c r="E325" s="42">
        <v>0</v>
      </c>
      <c r="F325" s="42">
        <v>0</v>
      </c>
      <c r="G325" s="42">
        <v>0</v>
      </c>
      <c r="H325" s="42">
        <v>0</v>
      </c>
      <c r="I325" s="42">
        <v>0</v>
      </c>
      <c r="J325" s="42">
        <v>0</v>
      </c>
      <c r="K325" s="42">
        <v>0</v>
      </c>
      <c r="L325" s="42">
        <v>0</v>
      </c>
      <c r="M325" s="40">
        <f t="shared" si="45"/>
        <v>0</v>
      </c>
      <c r="N325" s="50"/>
    </row>
    <row r="326" spans="1:14" customFormat="1" ht="25.5" customHeight="1" x14ac:dyDescent="0.25">
      <c r="A326" s="51">
        <v>625</v>
      </c>
      <c r="B326" s="47" t="s">
        <v>394</v>
      </c>
      <c r="C326" s="42">
        <v>0</v>
      </c>
      <c r="D326" s="42">
        <v>0</v>
      </c>
      <c r="E326" s="42">
        <v>0</v>
      </c>
      <c r="F326" s="42">
        <v>0</v>
      </c>
      <c r="G326" s="42">
        <v>0</v>
      </c>
      <c r="H326" s="42">
        <v>0</v>
      </c>
      <c r="I326" s="42">
        <v>0</v>
      </c>
      <c r="J326" s="42">
        <v>0</v>
      </c>
      <c r="K326" s="42">
        <v>0</v>
      </c>
      <c r="L326" s="42">
        <v>0</v>
      </c>
      <c r="M326" s="40">
        <f t="shared" si="45"/>
        <v>0</v>
      </c>
      <c r="N326" s="50"/>
    </row>
    <row r="327" spans="1:14" customFormat="1" ht="25.5" customHeight="1" x14ac:dyDescent="0.25">
      <c r="A327" s="51">
        <v>626</v>
      </c>
      <c r="B327" s="47" t="s">
        <v>395</v>
      </c>
      <c r="C327" s="42">
        <v>0</v>
      </c>
      <c r="D327" s="42">
        <v>0</v>
      </c>
      <c r="E327" s="42">
        <v>0</v>
      </c>
      <c r="F327" s="42">
        <v>0</v>
      </c>
      <c r="G327" s="42">
        <v>0</v>
      </c>
      <c r="H327" s="42">
        <v>0</v>
      </c>
      <c r="I327" s="42">
        <v>0</v>
      </c>
      <c r="J327" s="42">
        <v>0</v>
      </c>
      <c r="K327" s="42">
        <v>0</v>
      </c>
      <c r="L327" s="42">
        <v>0</v>
      </c>
      <c r="M327" s="40">
        <f t="shared" ref="M327:M390" si="56">SUM(C327:L327)</f>
        <v>0</v>
      </c>
      <c r="N327" s="50"/>
    </row>
    <row r="328" spans="1:14" customFormat="1" ht="25.5" customHeight="1" x14ac:dyDescent="0.25">
      <c r="A328" s="51">
        <v>627</v>
      </c>
      <c r="B328" s="47" t="s">
        <v>396</v>
      </c>
      <c r="C328" s="42">
        <v>0</v>
      </c>
      <c r="D328" s="42">
        <v>0</v>
      </c>
      <c r="E328" s="42">
        <v>0</v>
      </c>
      <c r="F328" s="42">
        <v>0</v>
      </c>
      <c r="G328" s="42">
        <v>0</v>
      </c>
      <c r="H328" s="42">
        <v>0</v>
      </c>
      <c r="I328" s="42">
        <v>0</v>
      </c>
      <c r="J328" s="42">
        <v>0</v>
      </c>
      <c r="K328" s="42">
        <v>0</v>
      </c>
      <c r="L328" s="42">
        <v>0</v>
      </c>
      <c r="M328" s="40">
        <f t="shared" si="56"/>
        <v>0</v>
      </c>
      <c r="N328" s="50"/>
    </row>
    <row r="329" spans="1:14" customFormat="1" ht="25.5" x14ac:dyDescent="0.25">
      <c r="A329" s="51">
        <v>629</v>
      </c>
      <c r="B329" s="47" t="s">
        <v>401</v>
      </c>
      <c r="C329" s="42">
        <v>0</v>
      </c>
      <c r="D329" s="42">
        <v>0</v>
      </c>
      <c r="E329" s="42">
        <v>0</v>
      </c>
      <c r="F329" s="42">
        <v>0</v>
      </c>
      <c r="G329" s="42">
        <v>0</v>
      </c>
      <c r="H329" s="42">
        <v>0</v>
      </c>
      <c r="I329" s="42">
        <v>0</v>
      </c>
      <c r="J329" s="42">
        <v>0</v>
      </c>
      <c r="K329" s="42">
        <v>0</v>
      </c>
      <c r="L329" s="42">
        <v>0</v>
      </c>
      <c r="M329" s="40">
        <f t="shared" si="56"/>
        <v>0</v>
      </c>
      <c r="N329" s="50"/>
    </row>
    <row r="330" spans="1:14" customFormat="1" ht="25.5" customHeight="1" x14ac:dyDescent="0.25">
      <c r="A330" s="44">
        <v>6300</v>
      </c>
      <c r="B330" s="45" t="s">
        <v>402</v>
      </c>
      <c r="C330" s="39">
        <f t="shared" ref="C330:N330" si="57">SUM(C331:C332)</f>
        <v>0</v>
      </c>
      <c r="D330" s="39">
        <f>SUM(D331:D332)</f>
        <v>0</v>
      </c>
      <c r="E330" s="39">
        <f t="shared" si="57"/>
        <v>0</v>
      </c>
      <c r="F330" s="39">
        <f t="shared" si="57"/>
        <v>0</v>
      </c>
      <c r="G330" s="39">
        <f t="shared" si="57"/>
        <v>0</v>
      </c>
      <c r="H330" s="39">
        <f t="shared" si="57"/>
        <v>0</v>
      </c>
      <c r="I330" s="39">
        <f t="shared" si="57"/>
        <v>0</v>
      </c>
      <c r="J330" s="39">
        <f t="shared" si="57"/>
        <v>0</v>
      </c>
      <c r="K330" s="39">
        <f t="shared" si="57"/>
        <v>0</v>
      </c>
      <c r="L330" s="39">
        <f t="shared" si="57"/>
        <v>0</v>
      </c>
      <c r="M330" s="39">
        <f t="shared" si="56"/>
        <v>0</v>
      </c>
      <c r="N330" s="54">
        <f t="shared" si="57"/>
        <v>0</v>
      </c>
    </row>
    <row r="331" spans="1:14" customFormat="1" ht="35.25" customHeight="1" x14ac:dyDescent="0.25">
      <c r="A331" s="51">
        <v>631</v>
      </c>
      <c r="B331" s="47" t="s">
        <v>403</v>
      </c>
      <c r="C331" s="42">
        <v>0</v>
      </c>
      <c r="D331" s="42">
        <v>0</v>
      </c>
      <c r="E331" s="42">
        <v>0</v>
      </c>
      <c r="F331" s="42">
        <v>0</v>
      </c>
      <c r="G331" s="42">
        <v>0</v>
      </c>
      <c r="H331" s="42">
        <v>0</v>
      </c>
      <c r="I331" s="42">
        <v>0</v>
      </c>
      <c r="J331" s="42">
        <v>0</v>
      </c>
      <c r="K331" s="42">
        <v>0</v>
      </c>
      <c r="L331" s="42">
        <v>0</v>
      </c>
      <c r="M331" s="40">
        <f t="shared" si="56"/>
        <v>0</v>
      </c>
      <c r="N331" s="50"/>
    </row>
    <row r="332" spans="1:14" customFormat="1" ht="33" customHeight="1" x14ac:dyDescent="0.25">
      <c r="A332" s="51">
        <v>632</v>
      </c>
      <c r="B332" s="47" t="s">
        <v>404</v>
      </c>
      <c r="C332" s="42">
        <v>0</v>
      </c>
      <c r="D332" s="42">
        <v>0</v>
      </c>
      <c r="E332" s="42">
        <v>0</v>
      </c>
      <c r="F332" s="42">
        <v>0</v>
      </c>
      <c r="G332" s="42">
        <v>0</v>
      </c>
      <c r="H332" s="42">
        <v>0</v>
      </c>
      <c r="I332" s="42">
        <v>0</v>
      </c>
      <c r="J332" s="42">
        <v>0</v>
      </c>
      <c r="K332" s="42">
        <v>0</v>
      </c>
      <c r="L332" s="42">
        <v>0</v>
      </c>
      <c r="M332" s="40">
        <f t="shared" si="56"/>
        <v>0</v>
      </c>
      <c r="N332" s="50"/>
    </row>
    <row r="333" spans="1:14" s="29" customFormat="1" ht="25.5" customHeight="1" x14ac:dyDescent="0.25">
      <c r="A333" s="99">
        <v>7000</v>
      </c>
      <c r="B333" s="100" t="s">
        <v>64</v>
      </c>
      <c r="C333" s="98">
        <f t="shared" ref="C333:N333" si="58">C334+C337+C347+C354+C364+C374+C377</f>
        <v>0</v>
      </c>
      <c r="D333" s="98">
        <f>D334+D337+D347+D354+D364+D374+D377</f>
        <v>0</v>
      </c>
      <c r="E333" s="98">
        <f t="shared" si="58"/>
        <v>0</v>
      </c>
      <c r="F333" s="98">
        <f t="shared" si="58"/>
        <v>0</v>
      </c>
      <c r="G333" s="98">
        <f t="shared" si="58"/>
        <v>0</v>
      </c>
      <c r="H333" s="98">
        <f t="shared" si="58"/>
        <v>0</v>
      </c>
      <c r="I333" s="98">
        <f t="shared" si="58"/>
        <v>0</v>
      </c>
      <c r="J333" s="98">
        <f t="shared" si="58"/>
        <v>0</v>
      </c>
      <c r="K333" s="98">
        <f>K334+K337+K347+K354+K364+K374+K377</f>
        <v>0</v>
      </c>
      <c r="L333" s="98">
        <f>L334+L337+L347+L354+L364+L374+L377</f>
        <v>0</v>
      </c>
      <c r="M333" s="98">
        <f t="shared" si="56"/>
        <v>0</v>
      </c>
      <c r="N333" s="57">
        <f t="shared" si="58"/>
        <v>0</v>
      </c>
    </row>
    <row r="334" spans="1:14" customFormat="1" ht="30" x14ac:dyDescent="0.25">
      <c r="A334" s="62">
        <v>7100</v>
      </c>
      <c r="B334" s="45" t="s">
        <v>405</v>
      </c>
      <c r="C334" s="39">
        <f>SUM(C335:C336)</f>
        <v>0</v>
      </c>
      <c r="D334" s="39">
        <f>SUM(D335:D336)</f>
        <v>0</v>
      </c>
      <c r="E334" s="39">
        <f t="shared" ref="E334:N334" si="59">SUM(E335:E336)</f>
        <v>0</v>
      </c>
      <c r="F334" s="39">
        <f t="shared" si="59"/>
        <v>0</v>
      </c>
      <c r="G334" s="39">
        <f t="shared" si="59"/>
        <v>0</v>
      </c>
      <c r="H334" s="39">
        <f t="shared" si="59"/>
        <v>0</v>
      </c>
      <c r="I334" s="39">
        <f t="shared" si="59"/>
        <v>0</v>
      </c>
      <c r="J334" s="39">
        <f t="shared" si="59"/>
        <v>0</v>
      </c>
      <c r="K334" s="39">
        <f t="shared" si="59"/>
        <v>0</v>
      </c>
      <c r="L334" s="39">
        <f t="shared" si="59"/>
        <v>0</v>
      </c>
      <c r="M334" s="39">
        <f t="shared" si="56"/>
        <v>0</v>
      </c>
      <c r="N334" s="54">
        <f t="shared" si="59"/>
        <v>0</v>
      </c>
    </row>
    <row r="335" spans="1:14" customFormat="1" ht="43.5" customHeight="1" x14ac:dyDescent="0.25">
      <c r="A335" s="51">
        <v>711</v>
      </c>
      <c r="B335" s="47" t="s">
        <v>406</v>
      </c>
      <c r="C335" s="42">
        <v>0</v>
      </c>
      <c r="D335" s="42">
        <v>0</v>
      </c>
      <c r="E335" s="42">
        <v>0</v>
      </c>
      <c r="F335" s="42">
        <v>0</v>
      </c>
      <c r="G335" s="42">
        <v>0</v>
      </c>
      <c r="H335" s="42">
        <v>0</v>
      </c>
      <c r="I335" s="42">
        <v>0</v>
      </c>
      <c r="J335" s="42">
        <v>0</v>
      </c>
      <c r="K335" s="42">
        <v>0</v>
      </c>
      <c r="L335" s="42">
        <v>0</v>
      </c>
      <c r="M335" s="40">
        <f t="shared" si="56"/>
        <v>0</v>
      </c>
      <c r="N335" s="50"/>
    </row>
    <row r="336" spans="1:14" customFormat="1" ht="35.25" customHeight="1" x14ac:dyDescent="0.25">
      <c r="A336" s="51">
        <v>712</v>
      </c>
      <c r="B336" s="47" t="s">
        <v>407</v>
      </c>
      <c r="C336" s="42">
        <v>0</v>
      </c>
      <c r="D336" s="42">
        <v>0</v>
      </c>
      <c r="E336" s="42">
        <v>0</v>
      </c>
      <c r="F336" s="42">
        <v>0</v>
      </c>
      <c r="G336" s="42">
        <v>0</v>
      </c>
      <c r="H336" s="42">
        <v>0</v>
      </c>
      <c r="I336" s="42">
        <v>0</v>
      </c>
      <c r="J336" s="42">
        <v>0</v>
      </c>
      <c r="K336" s="42">
        <v>0</v>
      </c>
      <c r="L336" s="42">
        <v>0</v>
      </c>
      <c r="M336" s="40">
        <f t="shared" si="56"/>
        <v>0</v>
      </c>
      <c r="N336" s="50"/>
    </row>
    <row r="337" spans="1:14" customFormat="1" ht="25.5" customHeight="1" x14ac:dyDescent="0.25">
      <c r="A337" s="44">
        <v>7200</v>
      </c>
      <c r="B337" s="45" t="s">
        <v>408</v>
      </c>
      <c r="C337" s="39">
        <f t="shared" ref="C337:N337" si="60">SUM(C338:C346)</f>
        <v>0</v>
      </c>
      <c r="D337" s="39">
        <f>SUM(D338:D346)</f>
        <v>0</v>
      </c>
      <c r="E337" s="39">
        <f t="shared" si="60"/>
        <v>0</v>
      </c>
      <c r="F337" s="39">
        <f t="shared" si="60"/>
        <v>0</v>
      </c>
      <c r="G337" s="39">
        <f t="shared" si="60"/>
        <v>0</v>
      </c>
      <c r="H337" s="39">
        <f t="shared" si="60"/>
        <v>0</v>
      </c>
      <c r="I337" s="39">
        <f t="shared" si="60"/>
        <v>0</v>
      </c>
      <c r="J337" s="39">
        <f t="shared" si="60"/>
        <v>0</v>
      </c>
      <c r="K337" s="39">
        <f t="shared" si="60"/>
        <v>0</v>
      </c>
      <c r="L337" s="39">
        <f t="shared" si="60"/>
        <v>0</v>
      </c>
      <c r="M337" s="39">
        <f t="shared" si="56"/>
        <v>0</v>
      </c>
      <c r="N337" s="54">
        <f t="shared" si="60"/>
        <v>0</v>
      </c>
    </row>
    <row r="338" spans="1:14" customFormat="1" ht="42" customHeight="1" x14ac:dyDescent="0.25">
      <c r="A338" s="51">
        <v>721</v>
      </c>
      <c r="B338" s="47" t="s">
        <v>409</v>
      </c>
      <c r="C338" s="42">
        <v>0</v>
      </c>
      <c r="D338" s="42">
        <v>0</v>
      </c>
      <c r="E338" s="42">
        <v>0</v>
      </c>
      <c r="F338" s="42">
        <v>0</v>
      </c>
      <c r="G338" s="42">
        <v>0</v>
      </c>
      <c r="H338" s="42">
        <v>0</v>
      </c>
      <c r="I338" s="42">
        <v>0</v>
      </c>
      <c r="J338" s="42">
        <v>0</v>
      </c>
      <c r="K338" s="42">
        <v>0</v>
      </c>
      <c r="L338" s="42">
        <v>0</v>
      </c>
      <c r="M338" s="40">
        <f t="shared" si="56"/>
        <v>0</v>
      </c>
      <c r="N338" s="50"/>
    </row>
    <row r="339" spans="1:14" customFormat="1" ht="41.25" customHeight="1" x14ac:dyDescent="0.25">
      <c r="A339" s="51">
        <v>722</v>
      </c>
      <c r="B339" s="47" t="s">
        <v>410</v>
      </c>
      <c r="C339" s="42">
        <v>0</v>
      </c>
      <c r="D339" s="42">
        <v>0</v>
      </c>
      <c r="E339" s="42">
        <v>0</v>
      </c>
      <c r="F339" s="42">
        <v>0</v>
      </c>
      <c r="G339" s="42">
        <v>0</v>
      </c>
      <c r="H339" s="42">
        <v>0</v>
      </c>
      <c r="I339" s="42">
        <v>0</v>
      </c>
      <c r="J339" s="42">
        <v>0</v>
      </c>
      <c r="K339" s="42">
        <v>0</v>
      </c>
      <c r="L339" s="42">
        <v>0</v>
      </c>
      <c r="M339" s="40">
        <f t="shared" si="56"/>
        <v>0</v>
      </c>
      <c r="N339" s="50"/>
    </row>
    <row r="340" spans="1:14" customFormat="1" ht="42" customHeight="1" x14ac:dyDescent="0.25">
      <c r="A340" s="51">
        <v>723</v>
      </c>
      <c r="B340" s="47" t="s">
        <v>411</v>
      </c>
      <c r="C340" s="42">
        <v>0</v>
      </c>
      <c r="D340" s="42">
        <v>0</v>
      </c>
      <c r="E340" s="42">
        <v>0</v>
      </c>
      <c r="F340" s="42">
        <v>0</v>
      </c>
      <c r="G340" s="42">
        <v>0</v>
      </c>
      <c r="H340" s="42">
        <v>0</v>
      </c>
      <c r="I340" s="42">
        <v>0</v>
      </c>
      <c r="J340" s="42">
        <v>0</v>
      </c>
      <c r="K340" s="42">
        <v>0</v>
      </c>
      <c r="L340" s="42">
        <v>0</v>
      </c>
      <c r="M340" s="40">
        <f t="shared" si="56"/>
        <v>0</v>
      </c>
      <c r="N340" s="50"/>
    </row>
    <row r="341" spans="1:14" customFormat="1" ht="30.75" customHeight="1" x14ac:dyDescent="0.25">
      <c r="A341" s="51">
        <v>724</v>
      </c>
      <c r="B341" s="47" t="s">
        <v>412</v>
      </c>
      <c r="C341" s="42">
        <v>0</v>
      </c>
      <c r="D341" s="42">
        <v>0</v>
      </c>
      <c r="E341" s="42">
        <v>0</v>
      </c>
      <c r="F341" s="42">
        <v>0</v>
      </c>
      <c r="G341" s="42">
        <v>0</v>
      </c>
      <c r="H341" s="42">
        <v>0</v>
      </c>
      <c r="I341" s="42">
        <v>0</v>
      </c>
      <c r="J341" s="42">
        <v>0</v>
      </c>
      <c r="K341" s="42">
        <v>0</v>
      </c>
      <c r="L341" s="42">
        <v>0</v>
      </c>
      <c r="M341" s="40">
        <f t="shared" si="56"/>
        <v>0</v>
      </c>
      <c r="N341" s="50"/>
    </row>
    <row r="342" spans="1:14" customFormat="1" ht="31.5" customHeight="1" x14ac:dyDescent="0.25">
      <c r="A342" s="51">
        <v>725</v>
      </c>
      <c r="B342" s="47" t="s">
        <v>413</v>
      </c>
      <c r="C342" s="42">
        <v>0</v>
      </c>
      <c r="D342" s="42">
        <v>0</v>
      </c>
      <c r="E342" s="42">
        <v>0</v>
      </c>
      <c r="F342" s="42">
        <v>0</v>
      </c>
      <c r="G342" s="42">
        <v>0</v>
      </c>
      <c r="H342" s="42">
        <v>0</v>
      </c>
      <c r="I342" s="42">
        <v>0</v>
      </c>
      <c r="J342" s="42">
        <v>0</v>
      </c>
      <c r="K342" s="42">
        <v>0</v>
      </c>
      <c r="L342" s="42">
        <v>0</v>
      </c>
      <c r="M342" s="40">
        <f t="shared" si="56"/>
        <v>0</v>
      </c>
      <c r="N342" s="50"/>
    </row>
    <row r="343" spans="1:14" customFormat="1" ht="25.5" x14ac:dyDescent="0.25">
      <c r="A343" s="51">
        <v>726</v>
      </c>
      <c r="B343" s="47" t="s">
        <v>414</v>
      </c>
      <c r="C343" s="42">
        <v>0</v>
      </c>
      <c r="D343" s="42">
        <v>0</v>
      </c>
      <c r="E343" s="42">
        <v>0</v>
      </c>
      <c r="F343" s="42">
        <v>0</v>
      </c>
      <c r="G343" s="42">
        <v>0</v>
      </c>
      <c r="H343" s="42">
        <v>0</v>
      </c>
      <c r="I343" s="42">
        <v>0</v>
      </c>
      <c r="J343" s="42">
        <v>0</v>
      </c>
      <c r="K343" s="42">
        <v>0</v>
      </c>
      <c r="L343" s="42">
        <v>0</v>
      </c>
      <c r="M343" s="40">
        <f t="shared" si="56"/>
        <v>0</v>
      </c>
      <c r="N343" s="50"/>
    </row>
    <row r="344" spans="1:14" customFormat="1" ht="31.5" customHeight="1" x14ac:dyDescent="0.25">
      <c r="A344" s="51">
        <v>727</v>
      </c>
      <c r="B344" s="47" t="s">
        <v>415</v>
      </c>
      <c r="C344" s="42">
        <v>0</v>
      </c>
      <c r="D344" s="42">
        <v>0</v>
      </c>
      <c r="E344" s="42">
        <v>0</v>
      </c>
      <c r="F344" s="42">
        <v>0</v>
      </c>
      <c r="G344" s="42">
        <v>0</v>
      </c>
      <c r="H344" s="42">
        <v>0</v>
      </c>
      <c r="I344" s="42">
        <v>0</v>
      </c>
      <c r="J344" s="42">
        <v>0</v>
      </c>
      <c r="K344" s="42">
        <v>0</v>
      </c>
      <c r="L344" s="42">
        <v>0</v>
      </c>
      <c r="M344" s="40">
        <f t="shared" si="56"/>
        <v>0</v>
      </c>
      <c r="N344" s="50"/>
    </row>
    <row r="345" spans="1:14" customFormat="1" ht="29.25" customHeight="1" x14ac:dyDescent="0.25">
      <c r="A345" s="51">
        <v>728</v>
      </c>
      <c r="B345" s="47" t="s">
        <v>416</v>
      </c>
      <c r="C345" s="42">
        <v>0</v>
      </c>
      <c r="D345" s="42">
        <v>0</v>
      </c>
      <c r="E345" s="42">
        <v>0</v>
      </c>
      <c r="F345" s="42">
        <v>0</v>
      </c>
      <c r="G345" s="42">
        <v>0</v>
      </c>
      <c r="H345" s="42">
        <v>0</v>
      </c>
      <c r="I345" s="42">
        <v>0</v>
      </c>
      <c r="J345" s="42">
        <v>0</v>
      </c>
      <c r="K345" s="42">
        <v>0</v>
      </c>
      <c r="L345" s="42">
        <v>0</v>
      </c>
      <c r="M345" s="40">
        <f t="shared" si="56"/>
        <v>0</v>
      </c>
      <c r="N345" s="50"/>
    </row>
    <row r="346" spans="1:14" customFormat="1" ht="25.5" x14ac:dyDescent="0.25">
      <c r="A346" s="51">
        <v>729</v>
      </c>
      <c r="B346" s="47" t="s">
        <v>417</v>
      </c>
      <c r="C346" s="42">
        <v>0</v>
      </c>
      <c r="D346" s="42">
        <v>0</v>
      </c>
      <c r="E346" s="42">
        <v>0</v>
      </c>
      <c r="F346" s="42">
        <v>0</v>
      </c>
      <c r="G346" s="42">
        <v>0</v>
      </c>
      <c r="H346" s="42">
        <v>0</v>
      </c>
      <c r="I346" s="42">
        <v>0</v>
      </c>
      <c r="J346" s="42">
        <v>0</v>
      </c>
      <c r="K346" s="42">
        <v>0</v>
      </c>
      <c r="L346" s="42">
        <v>0</v>
      </c>
      <c r="M346" s="40">
        <f t="shared" si="56"/>
        <v>0</v>
      </c>
      <c r="N346" s="50"/>
    </row>
    <row r="347" spans="1:14" customFormat="1" ht="25.5" customHeight="1" x14ac:dyDescent="0.25">
      <c r="A347" s="44">
        <v>7300</v>
      </c>
      <c r="B347" s="45" t="s">
        <v>418</v>
      </c>
      <c r="C347" s="39">
        <f t="shared" ref="C347:N347" si="61">SUM(C348:C353)</f>
        <v>0</v>
      </c>
      <c r="D347" s="39">
        <f>SUM(D348:D353)</f>
        <v>0</v>
      </c>
      <c r="E347" s="39">
        <f t="shared" si="61"/>
        <v>0</v>
      </c>
      <c r="F347" s="39">
        <f t="shared" si="61"/>
        <v>0</v>
      </c>
      <c r="G347" s="39">
        <f t="shared" si="61"/>
        <v>0</v>
      </c>
      <c r="H347" s="39">
        <f t="shared" si="61"/>
        <v>0</v>
      </c>
      <c r="I347" s="39">
        <f t="shared" si="61"/>
        <v>0</v>
      </c>
      <c r="J347" s="39">
        <f t="shared" si="61"/>
        <v>0</v>
      </c>
      <c r="K347" s="39">
        <f t="shared" si="61"/>
        <v>0</v>
      </c>
      <c r="L347" s="39">
        <f t="shared" si="61"/>
        <v>0</v>
      </c>
      <c r="M347" s="39">
        <f t="shared" si="56"/>
        <v>0</v>
      </c>
      <c r="N347" s="54">
        <f t="shared" si="61"/>
        <v>0</v>
      </c>
    </row>
    <row r="348" spans="1:14" customFormat="1" ht="25.5" customHeight="1" x14ac:dyDescent="0.25">
      <c r="A348" s="51">
        <v>731</v>
      </c>
      <c r="B348" s="49" t="s">
        <v>419</v>
      </c>
      <c r="C348" s="42">
        <v>0</v>
      </c>
      <c r="D348" s="42">
        <v>0</v>
      </c>
      <c r="E348" s="42">
        <v>0</v>
      </c>
      <c r="F348" s="42">
        <v>0</v>
      </c>
      <c r="G348" s="42">
        <v>0</v>
      </c>
      <c r="H348" s="42">
        <v>0</v>
      </c>
      <c r="I348" s="42">
        <v>0</v>
      </c>
      <c r="J348" s="42">
        <v>0</v>
      </c>
      <c r="K348" s="42">
        <v>0</v>
      </c>
      <c r="L348" s="42">
        <v>0</v>
      </c>
      <c r="M348" s="40">
        <f t="shared" si="56"/>
        <v>0</v>
      </c>
      <c r="N348" s="50"/>
    </row>
    <row r="349" spans="1:14" customFormat="1" ht="30" x14ac:dyDescent="0.25">
      <c r="A349" s="51">
        <v>732</v>
      </c>
      <c r="B349" s="49" t="s">
        <v>420</v>
      </c>
      <c r="C349" s="42">
        <v>0</v>
      </c>
      <c r="D349" s="42">
        <v>0</v>
      </c>
      <c r="E349" s="42">
        <v>0</v>
      </c>
      <c r="F349" s="42">
        <v>0</v>
      </c>
      <c r="G349" s="42">
        <v>0</v>
      </c>
      <c r="H349" s="42">
        <v>0</v>
      </c>
      <c r="I349" s="42">
        <v>0</v>
      </c>
      <c r="J349" s="42">
        <v>0</v>
      </c>
      <c r="K349" s="42">
        <v>0</v>
      </c>
      <c r="L349" s="42">
        <v>0</v>
      </c>
      <c r="M349" s="40">
        <f t="shared" si="56"/>
        <v>0</v>
      </c>
      <c r="N349" s="50"/>
    </row>
    <row r="350" spans="1:14" customFormat="1" ht="30" x14ac:dyDescent="0.25">
      <c r="A350" s="51">
        <v>733</v>
      </c>
      <c r="B350" s="49" t="s">
        <v>421</v>
      </c>
      <c r="C350" s="42">
        <v>0</v>
      </c>
      <c r="D350" s="42">
        <v>0</v>
      </c>
      <c r="E350" s="42">
        <v>0</v>
      </c>
      <c r="F350" s="42">
        <v>0</v>
      </c>
      <c r="G350" s="42">
        <v>0</v>
      </c>
      <c r="H350" s="42">
        <v>0</v>
      </c>
      <c r="I350" s="42">
        <v>0</v>
      </c>
      <c r="J350" s="42">
        <v>0</v>
      </c>
      <c r="K350" s="42">
        <v>0</v>
      </c>
      <c r="L350" s="42">
        <v>0</v>
      </c>
      <c r="M350" s="40">
        <f t="shared" si="56"/>
        <v>0</v>
      </c>
      <c r="N350" s="50"/>
    </row>
    <row r="351" spans="1:14" customFormat="1" ht="30" x14ac:dyDescent="0.25">
      <c r="A351" s="51">
        <v>734</v>
      </c>
      <c r="B351" s="49" t="s">
        <v>422</v>
      </c>
      <c r="C351" s="42">
        <v>0</v>
      </c>
      <c r="D351" s="42">
        <v>0</v>
      </c>
      <c r="E351" s="42">
        <v>0</v>
      </c>
      <c r="F351" s="42">
        <v>0</v>
      </c>
      <c r="G351" s="42">
        <v>0</v>
      </c>
      <c r="H351" s="42">
        <v>0</v>
      </c>
      <c r="I351" s="42">
        <v>0</v>
      </c>
      <c r="J351" s="42">
        <v>0</v>
      </c>
      <c r="K351" s="42">
        <v>0</v>
      </c>
      <c r="L351" s="42">
        <v>0</v>
      </c>
      <c r="M351" s="40">
        <f t="shared" si="56"/>
        <v>0</v>
      </c>
      <c r="N351" s="50"/>
    </row>
    <row r="352" spans="1:14" customFormat="1" ht="30" x14ac:dyDescent="0.25">
      <c r="A352" s="51">
        <v>735</v>
      </c>
      <c r="B352" s="49" t="s">
        <v>423</v>
      </c>
      <c r="C352" s="42">
        <v>0</v>
      </c>
      <c r="D352" s="42">
        <v>0</v>
      </c>
      <c r="E352" s="42">
        <v>0</v>
      </c>
      <c r="F352" s="42">
        <v>0</v>
      </c>
      <c r="G352" s="42">
        <v>0</v>
      </c>
      <c r="H352" s="42">
        <v>0</v>
      </c>
      <c r="I352" s="42">
        <v>0</v>
      </c>
      <c r="J352" s="42">
        <v>0</v>
      </c>
      <c r="K352" s="42">
        <v>0</v>
      </c>
      <c r="L352" s="42">
        <v>0</v>
      </c>
      <c r="M352" s="40">
        <f t="shared" si="56"/>
        <v>0</v>
      </c>
      <c r="N352" s="50"/>
    </row>
    <row r="353" spans="1:14" customFormat="1" ht="25.5" customHeight="1" x14ac:dyDescent="0.25">
      <c r="A353" s="51">
        <v>739</v>
      </c>
      <c r="B353" s="49" t="s">
        <v>424</v>
      </c>
      <c r="C353" s="42">
        <v>0</v>
      </c>
      <c r="D353" s="42">
        <v>0</v>
      </c>
      <c r="E353" s="42">
        <v>0</v>
      </c>
      <c r="F353" s="42">
        <v>0</v>
      </c>
      <c r="G353" s="42">
        <v>0</v>
      </c>
      <c r="H353" s="42">
        <v>0</v>
      </c>
      <c r="I353" s="42">
        <v>0</v>
      </c>
      <c r="J353" s="42">
        <v>0</v>
      </c>
      <c r="K353" s="42">
        <v>0</v>
      </c>
      <c r="L353" s="42">
        <v>0</v>
      </c>
      <c r="M353" s="40">
        <f t="shared" si="56"/>
        <v>0</v>
      </c>
      <c r="N353" s="50"/>
    </row>
    <row r="354" spans="1:14" customFormat="1" ht="25.5" customHeight="1" x14ac:dyDescent="0.25">
      <c r="A354" s="44">
        <v>7400</v>
      </c>
      <c r="B354" s="45" t="s">
        <v>425</v>
      </c>
      <c r="C354" s="39">
        <f t="shared" ref="C354:N354" si="62">SUM(C355:C363)</f>
        <v>0</v>
      </c>
      <c r="D354" s="39">
        <f>SUM(D355:D363)</f>
        <v>0</v>
      </c>
      <c r="E354" s="39">
        <f t="shared" si="62"/>
        <v>0</v>
      </c>
      <c r="F354" s="39">
        <f t="shared" si="62"/>
        <v>0</v>
      </c>
      <c r="G354" s="39">
        <f t="shared" si="62"/>
        <v>0</v>
      </c>
      <c r="H354" s="39">
        <f t="shared" si="62"/>
        <v>0</v>
      </c>
      <c r="I354" s="39">
        <f t="shared" si="62"/>
        <v>0</v>
      </c>
      <c r="J354" s="39">
        <f t="shared" si="62"/>
        <v>0</v>
      </c>
      <c r="K354" s="39">
        <f t="shared" si="62"/>
        <v>0</v>
      </c>
      <c r="L354" s="39">
        <f t="shared" si="62"/>
        <v>0</v>
      </c>
      <c r="M354" s="39">
        <f t="shared" si="56"/>
        <v>0</v>
      </c>
      <c r="N354" s="54">
        <f t="shared" si="62"/>
        <v>0</v>
      </c>
    </row>
    <row r="355" spans="1:14" customFormat="1" ht="25.5" x14ac:dyDescent="0.25">
      <c r="A355" s="51">
        <v>741</v>
      </c>
      <c r="B355" s="47" t="s">
        <v>426</v>
      </c>
      <c r="C355" s="41">
        <v>0</v>
      </c>
      <c r="D355" s="41">
        <v>0</v>
      </c>
      <c r="E355" s="41">
        <v>0</v>
      </c>
      <c r="F355" s="41">
        <v>0</v>
      </c>
      <c r="G355" s="41">
        <v>0</v>
      </c>
      <c r="H355" s="41">
        <v>0</v>
      </c>
      <c r="I355" s="41">
        <v>0</v>
      </c>
      <c r="J355" s="41">
        <v>0</v>
      </c>
      <c r="K355" s="41">
        <v>0</v>
      </c>
      <c r="L355" s="41">
        <v>0</v>
      </c>
      <c r="M355" s="40">
        <f t="shared" si="56"/>
        <v>0</v>
      </c>
      <c r="N355" s="50"/>
    </row>
    <row r="356" spans="1:14" customFormat="1" ht="25.5" x14ac:dyDescent="0.25">
      <c r="A356" s="51">
        <v>742</v>
      </c>
      <c r="B356" s="47" t="s">
        <v>427</v>
      </c>
      <c r="C356" s="41">
        <v>0</v>
      </c>
      <c r="D356" s="41">
        <v>0</v>
      </c>
      <c r="E356" s="41">
        <v>0</v>
      </c>
      <c r="F356" s="41">
        <v>0</v>
      </c>
      <c r="G356" s="41">
        <v>0</v>
      </c>
      <c r="H356" s="41">
        <v>0</v>
      </c>
      <c r="I356" s="41">
        <v>0</v>
      </c>
      <c r="J356" s="41">
        <v>0</v>
      </c>
      <c r="K356" s="41">
        <v>0</v>
      </c>
      <c r="L356" s="41">
        <v>0</v>
      </c>
      <c r="M356" s="40">
        <f t="shared" si="56"/>
        <v>0</v>
      </c>
      <c r="N356" s="50"/>
    </row>
    <row r="357" spans="1:14" customFormat="1" ht="25.5" x14ac:dyDescent="0.25">
      <c r="A357" s="51">
        <v>743</v>
      </c>
      <c r="B357" s="47" t="s">
        <v>428</v>
      </c>
      <c r="C357" s="41">
        <v>0</v>
      </c>
      <c r="D357" s="41">
        <v>0</v>
      </c>
      <c r="E357" s="41">
        <v>0</v>
      </c>
      <c r="F357" s="41">
        <v>0</v>
      </c>
      <c r="G357" s="41">
        <v>0</v>
      </c>
      <c r="H357" s="41">
        <v>0</v>
      </c>
      <c r="I357" s="41">
        <v>0</v>
      </c>
      <c r="J357" s="41">
        <v>0</v>
      </c>
      <c r="K357" s="41">
        <v>0</v>
      </c>
      <c r="L357" s="41">
        <v>0</v>
      </c>
      <c r="M357" s="40">
        <f t="shared" si="56"/>
        <v>0</v>
      </c>
      <c r="N357" s="50"/>
    </row>
    <row r="358" spans="1:14" customFormat="1" ht="25.5" x14ac:dyDescent="0.25">
      <c r="A358" s="51">
        <v>744</v>
      </c>
      <c r="B358" s="47" t="s">
        <v>429</v>
      </c>
      <c r="C358" s="41">
        <v>0</v>
      </c>
      <c r="D358" s="41">
        <v>0</v>
      </c>
      <c r="E358" s="41">
        <v>0</v>
      </c>
      <c r="F358" s="41">
        <v>0</v>
      </c>
      <c r="G358" s="41">
        <v>0</v>
      </c>
      <c r="H358" s="41">
        <v>0</v>
      </c>
      <c r="I358" s="41">
        <v>0</v>
      </c>
      <c r="J358" s="41">
        <v>0</v>
      </c>
      <c r="K358" s="41">
        <v>0</v>
      </c>
      <c r="L358" s="41">
        <v>0</v>
      </c>
      <c r="M358" s="40">
        <f t="shared" si="56"/>
        <v>0</v>
      </c>
      <c r="N358" s="50"/>
    </row>
    <row r="359" spans="1:14" customFormat="1" ht="25.5" x14ac:dyDescent="0.25">
      <c r="A359" s="51">
        <v>745</v>
      </c>
      <c r="B359" s="47" t="s">
        <v>430</v>
      </c>
      <c r="C359" s="41">
        <v>0</v>
      </c>
      <c r="D359" s="41">
        <v>0</v>
      </c>
      <c r="E359" s="41">
        <v>0</v>
      </c>
      <c r="F359" s="41">
        <v>0</v>
      </c>
      <c r="G359" s="41">
        <v>0</v>
      </c>
      <c r="H359" s="41">
        <v>0</v>
      </c>
      <c r="I359" s="41">
        <v>0</v>
      </c>
      <c r="J359" s="41">
        <v>0</v>
      </c>
      <c r="K359" s="41">
        <v>0</v>
      </c>
      <c r="L359" s="41">
        <v>0</v>
      </c>
      <c r="M359" s="40">
        <f t="shared" si="56"/>
        <v>0</v>
      </c>
      <c r="N359" s="50"/>
    </row>
    <row r="360" spans="1:14" customFormat="1" ht="25.5" x14ac:dyDescent="0.25">
      <c r="A360" s="51">
        <v>746</v>
      </c>
      <c r="B360" s="47" t="s">
        <v>431</v>
      </c>
      <c r="C360" s="41">
        <v>0</v>
      </c>
      <c r="D360" s="41">
        <v>0</v>
      </c>
      <c r="E360" s="41">
        <v>0</v>
      </c>
      <c r="F360" s="41">
        <v>0</v>
      </c>
      <c r="G360" s="41">
        <v>0</v>
      </c>
      <c r="H360" s="41">
        <v>0</v>
      </c>
      <c r="I360" s="41">
        <v>0</v>
      </c>
      <c r="J360" s="41">
        <v>0</v>
      </c>
      <c r="K360" s="41">
        <v>0</v>
      </c>
      <c r="L360" s="41">
        <v>0</v>
      </c>
      <c r="M360" s="40">
        <f t="shared" si="56"/>
        <v>0</v>
      </c>
      <c r="N360" s="50"/>
    </row>
    <row r="361" spans="1:14" customFormat="1" ht="25.5" x14ac:dyDescent="0.25">
      <c r="A361" s="51">
        <v>747</v>
      </c>
      <c r="B361" s="47" t="s">
        <v>432</v>
      </c>
      <c r="C361" s="41">
        <v>0</v>
      </c>
      <c r="D361" s="41">
        <v>0</v>
      </c>
      <c r="E361" s="41">
        <v>0</v>
      </c>
      <c r="F361" s="41">
        <v>0</v>
      </c>
      <c r="G361" s="41">
        <v>0</v>
      </c>
      <c r="H361" s="41">
        <v>0</v>
      </c>
      <c r="I361" s="41">
        <v>0</v>
      </c>
      <c r="J361" s="41">
        <v>0</v>
      </c>
      <c r="K361" s="41">
        <v>0</v>
      </c>
      <c r="L361" s="41">
        <v>0</v>
      </c>
      <c r="M361" s="40">
        <f t="shared" si="56"/>
        <v>0</v>
      </c>
      <c r="N361" s="50"/>
    </row>
    <row r="362" spans="1:14" customFormat="1" ht="25.5" x14ac:dyDescent="0.25">
      <c r="A362" s="51">
        <v>748</v>
      </c>
      <c r="B362" s="47" t="s">
        <v>433</v>
      </c>
      <c r="C362" s="41">
        <v>0</v>
      </c>
      <c r="D362" s="41">
        <v>0</v>
      </c>
      <c r="E362" s="41">
        <v>0</v>
      </c>
      <c r="F362" s="41">
        <v>0</v>
      </c>
      <c r="G362" s="41">
        <v>0</v>
      </c>
      <c r="H362" s="41">
        <v>0</v>
      </c>
      <c r="I362" s="41">
        <v>0</v>
      </c>
      <c r="J362" s="41">
        <v>0</v>
      </c>
      <c r="K362" s="41">
        <v>0</v>
      </c>
      <c r="L362" s="41">
        <v>0</v>
      </c>
      <c r="M362" s="40">
        <f t="shared" si="56"/>
        <v>0</v>
      </c>
      <c r="N362" s="50"/>
    </row>
    <row r="363" spans="1:14" customFormat="1" ht="25.5" x14ac:dyDescent="0.25">
      <c r="A363" s="51">
        <v>749</v>
      </c>
      <c r="B363" s="47" t="s">
        <v>434</v>
      </c>
      <c r="C363" s="41">
        <v>0</v>
      </c>
      <c r="D363" s="41">
        <v>0</v>
      </c>
      <c r="E363" s="41">
        <v>0</v>
      </c>
      <c r="F363" s="41">
        <v>0</v>
      </c>
      <c r="G363" s="41">
        <v>0</v>
      </c>
      <c r="H363" s="41">
        <v>0</v>
      </c>
      <c r="I363" s="41">
        <v>0</v>
      </c>
      <c r="J363" s="41">
        <v>0</v>
      </c>
      <c r="K363" s="41">
        <v>0</v>
      </c>
      <c r="L363" s="41">
        <v>0</v>
      </c>
      <c r="M363" s="40">
        <f t="shared" si="56"/>
        <v>0</v>
      </c>
      <c r="N363" s="50"/>
    </row>
    <row r="364" spans="1:14" customFormat="1" ht="30" x14ac:dyDescent="0.25">
      <c r="A364" s="44">
        <v>7500</v>
      </c>
      <c r="B364" s="45" t="s">
        <v>435</v>
      </c>
      <c r="C364" s="39">
        <f t="shared" ref="C364:N364" si="63">SUM(C365:C373)</f>
        <v>0</v>
      </c>
      <c r="D364" s="39">
        <f>SUM(D365:D373)</f>
        <v>0</v>
      </c>
      <c r="E364" s="39">
        <f t="shared" si="63"/>
        <v>0</v>
      </c>
      <c r="F364" s="39">
        <f t="shared" si="63"/>
        <v>0</v>
      </c>
      <c r="G364" s="39">
        <f t="shared" si="63"/>
        <v>0</v>
      </c>
      <c r="H364" s="39">
        <f t="shared" si="63"/>
        <v>0</v>
      </c>
      <c r="I364" s="39">
        <f t="shared" si="63"/>
        <v>0</v>
      </c>
      <c r="J364" s="39">
        <f t="shared" si="63"/>
        <v>0</v>
      </c>
      <c r="K364" s="39">
        <f t="shared" si="63"/>
        <v>0</v>
      </c>
      <c r="L364" s="39">
        <f t="shared" si="63"/>
        <v>0</v>
      </c>
      <c r="M364" s="39">
        <f t="shared" si="56"/>
        <v>0</v>
      </c>
      <c r="N364" s="54">
        <f t="shared" si="63"/>
        <v>0</v>
      </c>
    </row>
    <row r="365" spans="1:14" customFormat="1" ht="25.5" customHeight="1" x14ac:dyDescent="0.25">
      <c r="A365" s="51">
        <v>751</v>
      </c>
      <c r="B365" s="47" t="s">
        <v>436</v>
      </c>
      <c r="C365" s="41">
        <v>0</v>
      </c>
      <c r="D365" s="41">
        <v>0</v>
      </c>
      <c r="E365" s="41">
        <v>0</v>
      </c>
      <c r="F365" s="41">
        <v>0</v>
      </c>
      <c r="G365" s="41">
        <v>0</v>
      </c>
      <c r="H365" s="41">
        <v>0</v>
      </c>
      <c r="I365" s="41">
        <v>0</v>
      </c>
      <c r="J365" s="41">
        <v>0</v>
      </c>
      <c r="K365" s="41">
        <v>0</v>
      </c>
      <c r="L365" s="41">
        <v>0</v>
      </c>
      <c r="M365" s="40">
        <f t="shared" si="56"/>
        <v>0</v>
      </c>
      <c r="N365" s="50"/>
    </row>
    <row r="366" spans="1:14" customFormat="1" ht="25.5" customHeight="1" x14ac:dyDescent="0.25">
      <c r="A366" s="51">
        <v>752</v>
      </c>
      <c r="B366" s="47" t="s">
        <v>437</v>
      </c>
      <c r="C366" s="41">
        <v>0</v>
      </c>
      <c r="D366" s="41">
        <v>0</v>
      </c>
      <c r="E366" s="41">
        <v>0</v>
      </c>
      <c r="F366" s="41">
        <v>0</v>
      </c>
      <c r="G366" s="41">
        <v>0</v>
      </c>
      <c r="H366" s="41">
        <v>0</v>
      </c>
      <c r="I366" s="41">
        <v>0</v>
      </c>
      <c r="J366" s="41">
        <v>0</v>
      </c>
      <c r="K366" s="41">
        <v>0</v>
      </c>
      <c r="L366" s="41">
        <v>0</v>
      </c>
      <c r="M366" s="40">
        <f t="shared" si="56"/>
        <v>0</v>
      </c>
      <c r="N366" s="50"/>
    </row>
    <row r="367" spans="1:14" customFormat="1" ht="25.5" customHeight="1" x14ac:dyDescent="0.25">
      <c r="A367" s="51">
        <v>753</v>
      </c>
      <c r="B367" s="47" t="s">
        <v>438</v>
      </c>
      <c r="C367" s="41">
        <v>0</v>
      </c>
      <c r="D367" s="41">
        <v>0</v>
      </c>
      <c r="E367" s="41">
        <v>0</v>
      </c>
      <c r="F367" s="41">
        <v>0</v>
      </c>
      <c r="G367" s="41">
        <v>0</v>
      </c>
      <c r="H367" s="41">
        <v>0</v>
      </c>
      <c r="I367" s="41">
        <v>0</v>
      </c>
      <c r="J367" s="41">
        <v>0</v>
      </c>
      <c r="K367" s="41">
        <v>0</v>
      </c>
      <c r="L367" s="41">
        <v>0</v>
      </c>
      <c r="M367" s="40">
        <f t="shared" si="56"/>
        <v>0</v>
      </c>
      <c r="N367" s="50"/>
    </row>
    <row r="368" spans="1:14" customFormat="1" ht="25.5" x14ac:dyDescent="0.25">
      <c r="A368" s="51">
        <v>754</v>
      </c>
      <c r="B368" s="47" t="s">
        <v>439</v>
      </c>
      <c r="C368" s="41">
        <v>0</v>
      </c>
      <c r="D368" s="41">
        <v>0</v>
      </c>
      <c r="E368" s="41">
        <v>0</v>
      </c>
      <c r="F368" s="41">
        <v>0</v>
      </c>
      <c r="G368" s="41">
        <v>0</v>
      </c>
      <c r="H368" s="41">
        <v>0</v>
      </c>
      <c r="I368" s="41">
        <v>0</v>
      </c>
      <c r="J368" s="41">
        <v>0</v>
      </c>
      <c r="K368" s="41">
        <v>0</v>
      </c>
      <c r="L368" s="41">
        <v>0</v>
      </c>
      <c r="M368" s="40">
        <f t="shared" si="56"/>
        <v>0</v>
      </c>
      <c r="N368" s="50"/>
    </row>
    <row r="369" spans="1:14" customFormat="1" ht="25.5" x14ac:dyDescent="0.25">
      <c r="A369" s="51">
        <v>755</v>
      </c>
      <c r="B369" s="47" t="s">
        <v>440</v>
      </c>
      <c r="C369" s="41">
        <v>0</v>
      </c>
      <c r="D369" s="41">
        <v>0</v>
      </c>
      <c r="E369" s="41">
        <v>0</v>
      </c>
      <c r="F369" s="41">
        <v>0</v>
      </c>
      <c r="G369" s="41">
        <v>0</v>
      </c>
      <c r="H369" s="41">
        <v>0</v>
      </c>
      <c r="I369" s="41">
        <v>0</v>
      </c>
      <c r="J369" s="41">
        <v>0</v>
      </c>
      <c r="K369" s="41">
        <v>0</v>
      </c>
      <c r="L369" s="41">
        <v>0</v>
      </c>
      <c r="M369" s="40">
        <f t="shared" si="56"/>
        <v>0</v>
      </c>
      <c r="N369" s="50"/>
    </row>
    <row r="370" spans="1:14" customFormat="1" ht="25.5" customHeight="1" x14ac:dyDescent="0.25">
      <c r="A370" s="51">
        <v>756</v>
      </c>
      <c r="B370" s="47" t="s">
        <v>441</v>
      </c>
      <c r="C370" s="41">
        <v>0</v>
      </c>
      <c r="D370" s="41">
        <v>0</v>
      </c>
      <c r="E370" s="41">
        <v>0</v>
      </c>
      <c r="F370" s="41">
        <v>0</v>
      </c>
      <c r="G370" s="41">
        <v>0</v>
      </c>
      <c r="H370" s="41">
        <v>0</v>
      </c>
      <c r="I370" s="41">
        <v>0</v>
      </c>
      <c r="J370" s="41">
        <v>0</v>
      </c>
      <c r="K370" s="41">
        <v>0</v>
      </c>
      <c r="L370" s="41">
        <v>0</v>
      </c>
      <c r="M370" s="40">
        <f t="shared" si="56"/>
        <v>0</v>
      </c>
      <c r="N370" s="50"/>
    </row>
    <row r="371" spans="1:14" customFormat="1" ht="25.5" customHeight="1" x14ac:dyDescent="0.25">
      <c r="A371" s="51">
        <v>757</v>
      </c>
      <c r="B371" s="47" t="s">
        <v>442</v>
      </c>
      <c r="C371" s="41">
        <v>0</v>
      </c>
      <c r="D371" s="41">
        <v>0</v>
      </c>
      <c r="E371" s="41">
        <v>0</v>
      </c>
      <c r="F371" s="41">
        <v>0</v>
      </c>
      <c r="G371" s="41">
        <v>0</v>
      </c>
      <c r="H371" s="41">
        <v>0</v>
      </c>
      <c r="I371" s="41">
        <v>0</v>
      </c>
      <c r="J371" s="41">
        <v>0</v>
      </c>
      <c r="K371" s="41">
        <v>0</v>
      </c>
      <c r="L371" s="41">
        <v>0</v>
      </c>
      <c r="M371" s="40">
        <f t="shared" si="56"/>
        <v>0</v>
      </c>
      <c r="N371" s="50"/>
    </row>
    <row r="372" spans="1:14" customFormat="1" ht="25.5" customHeight="1" x14ac:dyDescent="0.25">
      <c r="A372" s="51">
        <v>758</v>
      </c>
      <c r="B372" s="47" t="s">
        <v>443</v>
      </c>
      <c r="C372" s="41">
        <v>0</v>
      </c>
      <c r="D372" s="41">
        <v>0</v>
      </c>
      <c r="E372" s="41">
        <v>0</v>
      </c>
      <c r="F372" s="41">
        <v>0</v>
      </c>
      <c r="G372" s="41">
        <v>0</v>
      </c>
      <c r="H372" s="41">
        <v>0</v>
      </c>
      <c r="I372" s="41">
        <v>0</v>
      </c>
      <c r="J372" s="41">
        <v>0</v>
      </c>
      <c r="K372" s="41">
        <v>0</v>
      </c>
      <c r="L372" s="41">
        <v>0</v>
      </c>
      <c r="M372" s="40">
        <f t="shared" si="56"/>
        <v>0</v>
      </c>
      <c r="N372" s="50"/>
    </row>
    <row r="373" spans="1:14" customFormat="1" ht="25.5" customHeight="1" x14ac:dyDescent="0.25">
      <c r="A373" s="51">
        <v>759</v>
      </c>
      <c r="B373" s="47" t="s">
        <v>444</v>
      </c>
      <c r="C373" s="41">
        <v>0</v>
      </c>
      <c r="D373" s="41">
        <v>0</v>
      </c>
      <c r="E373" s="41">
        <v>0</v>
      </c>
      <c r="F373" s="41">
        <v>0</v>
      </c>
      <c r="G373" s="41">
        <v>0</v>
      </c>
      <c r="H373" s="41">
        <v>0</v>
      </c>
      <c r="I373" s="41">
        <v>0</v>
      </c>
      <c r="J373" s="41">
        <v>0</v>
      </c>
      <c r="K373" s="41">
        <v>0</v>
      </c>
      <c r="L373" s="41">
        <v>0</v>
      </c>
      <c r="M373" s="40">
        <f t="shared" si="56"/>
        <v>0</v>
      </c>
      <c r="N373" s="50"/>
    </row>
    <row r="374" spans="1:14" customFormat="1" ht="25.5" customHeight="1" x14ac:dyDescent="0.25">
      <c r="A374" s="44">
        <v>7600</v>
      </c>
      <c r="B374" s="45" t="s">
        <v>445</v>
      </c>
      <c r="C374" s="39">
        <f t="shared" ref="C374:N374" si="64">SUM(C375:C376)</f>
        <v>0</v>
      </c>
      <c r="D374" s="39">
        <f>SUM(D375:D376)</f>
        <v>0</v>
      </c>
      <c r="E374" s="39">
        <f t="shared" si="64"/>
        <v>0</v>
      </c>
      <c r="F374" s="39">
        <f t="shared" si="64"/>
        <v>0</v>
      </c>
      <c r="G374" s="39">
        <f t="shared" si="64"/>
        <v>0</v>
      </c>
      <c r="H374" s="39">
        <f t="shared" si="64"/>
        <v>0</v>
      </c>
      <c r="I374" s="39">
        <f t="shared" si="64"/>
        <v>0</v>
      </c>
      <c r="J374" s="39">
        <f t="shared" si="64"/>
        <v>0</v>
      </c>
      <c r="K374" s="39">
        <f t="shared" si="64"/>
        <v>0</v>
      </c>
      <c r="L374" s="39">
        <f t="shared" si="64"/>
        <v>0</v>
      </c>
      <c r="M374" s="39">
        <f t="shared" si="56"/>
        <v>0</v>
      </c>
      <c r="N374" s="54">
        <f t="shared" si="64"/>
        <v>0</v>
      </c>
    </row>
    <row r="375" spans="1:14" customFormat="1" ht="25.5" customHeight="1" x14ac:dyDescent="0.25">
      <c r="A375" s="51">
        <v>761</v>
      </c>
      <c r="B375" s="47" t="s">
        <v>446</v>
      </c>
      <c r="C375" s="41">
        <v>0</v>
      </c>
      <c r="D375" s="41">
        <v>0</v>
      </c>
      <c r="E375" s="41">
        <v>0</v>
      </c>
      <c r="F375" s="41">
        <v>0</v>
      </c>
      <c r="G375" s="41">
        <v>0</v>
      </c>
      <c r="H375" s="41">
        <v>0</v>
      </c>
      <c r="I375" s="41">
        <v>0</v>
      </c>
      <c r="J375" s="41">
        <v>0</v>
      </c>
      <c r="K375" s="41">
        <v>0</v>
      </c>
      <c r="L375" s="41">
        <v>0</v>
      </c>
      <c r="M375" s="40">
        <f t="shared" si="56"/>
        <v>0</v>
      </c>
      <c r="N375" s="50"/>
    </row>
    <row r="376" spans="1:14" customFormat="1" ht="25.5" customHeight="1" x14ac:dyDescent="0.25">
      <c r="A376" s="51">
        <v>762</v>
      </c>
      <c r="B376" s="47" t="s">
        <v>447</v>
      </c>
      <c r="C376" s="41">
        <v>0</v>
      </c>
      <c r="D376" s="41">
        <v>0</v>
      </c>
      <c r="E376" s="41">
        <v>0</v>
      </c>
      <c r="F376" s="41">
        <v>0</v>
      </c>
      <c r="G376" s="41">
        <v>0</v>
      </c>
      <c r="H376" s="41">
        <v>0</v>
      </c>
      <c r="I376" s="41">
        <v>0</v>
      </c>
      <c r="J376" s="41">
        <v>0</v>
      </c>
      <c r="K376" s="41">
        <v>0</v>
      </c>
      <c r="L376" s="41">
        <v>0</v>
      </c>
      <c r="M376" s="40">
        <f t="shared" si="56"/>
        <v>0</v>
      </c>
      <c r="N376" s="50"/>
    </row>
    <row r="377" spans="1:14" customFormat="1" ht="30" x14ac:dyDescent="0.25">
      <c r="A377" s="44">
        <v>7900</v>
      </c>
      <c r="B377" s="45" t="s">
        <v>448</v>
      </c>
      <c r="C377" s="39">
        <f t="shared" ref="C377:N377" si="65">SUM(C378:C380)</f>
        <v>0</v>
      </c>
      <c r="D377" s="39">
        <f>SUM(D378:D380)</f>
        <v>0</v>
      </c>
      <c r="E377" s="39">
        <f t="shared" si="65"/>
        <v>0</v>
      </c>
      <c r="F377" s="39">
        <f t="shared" si="65"/>
        <v>0</v>
      </c>
      <c r="G377" s="39">
        <f t="shared" si="65"/>
        <v>0</v>
      </c>
      <c r="H377" s="39">
        <f t="shared" si="65"/>
        <v>0</v>
      </c>
      <c r="I377" s="39">
        <f t="shared" si="65"/>
        <v>0</v>
      </c>
      <c r="J377" s="39">
        <f t="shared" si="65"/>
        <v>0</v>
      </c>
      <c r="K377" s="39">
        <f t="shared" si="65"/>
        <v>0</v>
      </c>
      <c r="L377" s="39">
        <f t="shared" si="65"/>
        <v>0</v>
      </c>
      <c r="M377" s="39">
        <f t="shared" si="56"/>
        <v>0</v>
      </c>
      <c r="N377" s="54">
        <f t="shared" si="65"/>
        <v>0</v>
      </c>
    </row>
    <row r="378" spans="1:14" customFormat="1" ht="25.5" customHeight="1" x14ac:dyDescent="0.25">
      <c r="A378" s="51">
        <v>791</v>
      </c>
      <c r="B378" s="47" t="s">
        <v>449</v>
      </c>
      <c r="C378" s="42">
        <v>0</v>
      </c>
      <c r="D378" s="42">
        <v>0</v>
      </c>
      <c r="E378" s="42">
        <v>0</v>
      </c>
      <c r="F378" s="42">
        <v>0</v>
      </c>
      <c r="G378" s="42">
        <v>0</v>
      </c>
      <c r="H378" s="42">
        <v>0</v>
      </c>
      <c r="I378" s="42">
        <v>0</v>
      </c>
      <c r="J378" s="42">
        <v>0</v>
      </c>
      <c r="K378" s="42">
        <v>0</v>
      </c>
      <c r="L378" s="42">
        <v>0</v>
      </c>
      <c r="M378" s="40">
        <f t="shared" si="56"/>
        <v>0</v>
      </c>
      <c r="N378" s="50"/>
    </row>
    <row r="379" spans="1:14" customFormat="1" ht="25.5" customHeight="1" x14ac:dyDescent="0.25">
      <c r="A379" s="51">
        <v>792</v>
      </c>
      <c r="B379" s="47" t="s">
        <v>450</v>
      </c>
      <c r="C379" s="42">
        <v>0</v>
      </c>
      <c r="D379" s="42">
        <v>0</v>
      </c>
      <c r="E379" s="42">
        <v>0</v>
      </c>
      <c r="F379" s="42">
        <v>0</v>
      </c>
      <c r="G379" s="42">
        <v>0</v>
      </c>
      <c r="H379" s="42">
        <v>0</v>
      </c>
      <c r="I379" s="42">
        <v>0</v>
      </c>
      <c r="J379" s="42">
        <v>0</v>
      </c>
      <c r="K379" s="42">
        <v>0</v>
      </c>
      <c r="L379" s="42">
        <v>0</v>
      </c>
      <c r="M379" s="40">
        <f t="shared" si="56"/>
        <v>0</v>
      </c>
      <c r="N379" s="50"/>
    </row>
    <row r="380" spans="1:14" customFormat="1" ht="25.5" customHeight="1" x14ac:dyDescent="0.25">
      <c r="A380" s="51">
        <v>799</v>
      </c>
      <c r="B380" s="47" t="s">
        <v>451</v>
      </c>
      <c r="C380" s="42">
        <v>0</v>
      </c>
      <c r="D380" s="42">
        <v>0</v>
      </c>
      <c r="E380" s="42">
        <v>0</v>
      </c>
      <c r="F380" s="42">
        <v>0</v>
      </c>
      <c r="G380" s="42">
        <v>0</v>
      </c>
      <c r="H380" s="42">
        <v>0</v>
      </c>
      <c r="I380" s="42">
        <v>0</v>
      </c>
      <c r="J380" s="42">
        <v>0</v>
      </c>
      <c r="K380" s="42">
        <v>0</v>
      </c>
      <c r="L380" s="42">
        <v>0</v>
      </c>
      <c r="M380" s="40">
        <f t="shared" si="56"/>
        <v>0</v>
      </c>
      <c r="N380" s="50"/>
    </row>
    <row r="381" spans="1:14" s="29" customFormat="1" ht="25.5" customHeight="1" x14ac:dyDescent="0.25">
      <c r="A381" s="99">
        <v>8000</v>
      </c>
      <c r="B381" s="100" t="s">
        <v>3</v>
      </c>
      <c r="C381" s="98">
        <f t="shared" ref="C381:N381" si="66">C382+C389+C395</f>
        <v>0</v>
      </c>
      <c r="D381" s="98">
        <f>D382+D389+D395</f>
        <v>0</v>
      </c>
      <c r="E381" s="98">
        <f t="shared" si="66"/>
        <v>0</v>
      </c>
      <c r="F381" s="98">
        <f t="shared" si="66"/>
        <v>0</v>
      </c>
      <c r="G381" s="98">
        <f t="shared" si="66"/>
        <v>0</v>
      </c>
      <c r="H381" s="98">
        <f t="shared" si="66"/>
        <v>0</v>
      </c>
      <c r="I381" s="98">
        <f t="shared" si="66"/>
        <v>0</v>
      </c>
      <c r="J381" s="98">
        <f t="shared" si="66"/>
        <v>0</v>
      </c>
      <c r="K381" s="98">
        <f t="shared" si="66"/>
        <v>0</v>
      </c>
      <c r="L381" s="98">
        <f t="shared" si="66"/>
        <v>0</v>
      </c>
      <c r="M381" s="98">
        <f t="shared" si="56"/>
        <v>0</v>
      </c>
      <c r="N381" s="57">
        <f t="shared" si="66"/>
        <v>0</v>
      </c>
    </row>
    <row r="382" spans="1:14" customFormat="1" ht="25.5" customHeight="1" x14ac:dyDescent="0.25">
      <c r="A382" s="44">
        <v>8100</v>
      </c>
      <c r="B382" s="45" t="s">
        <v>84</v>
      </c>
      <c r="C382" s="39">
        <f>SUM(C383:C388)</f>
        <v>0</v>
      </c>
      <c r="D382" s="39">
        <f>SUM(D383:D388)</f>
        <v>0</v>
      </c>
      <c r="E382" s="39">
        <f t="shared" ref="E382:N382" si="67">SUM(E383:E388)</f>
        <v>0</v>
      </c>
      <c r="F382" s="39">
        <f t="shared" si="67"/>
        <v>0</v>
      </c>
      <c r="G382" s="39">
        <f t="shared" si="67"/>
        <v>0</v>
      </c>
      <c r="H382" s="39">
        <f t="shared" si="67"/>
        <v>0</v>
      </c>
      <c r="I382" s="39">
        <f t="shared" si="67"/>
        <v>0</v>
      </c>
      <c r="J382" s="39">
        <f t="shared" si="67"/>
        <v>0</v>
      </c>
      <c r="K382" s="39">
        <f t="shared" si="67"/>
        <v>0</v>
      </c>
      <c r="L382" s="39">
        <f t="shared" si="67"/>
        <v>0</v>
      </c>
      <c r="M382" s="39">
        <f t="shared" si="56"/>
        <v>0</v>
      </c>
      <c r="N382" s="54">
        <f t="shared" si="67"/>
        <v>0</v>
      </c>
    </row>
    <row r="383" spans="1:14" customFormat="1" ht="25.5" customHeight="1" x14ac:dyDescent="0.25">
      <c r="A383" s="51">
        <v>811</v>
      </c>
      <c r="B383" s="47" t="s">
        <v>452</v>
      </c>
      <c r="C383" s="41">
        <v>0</v>
      </c>
      <c r="D383" s="41">
        <v>0</v>
      </c>
      <c r="E383" s="41">
        <v>0</v>
      </c>
      <c r="F383" s="41">
        <v>0</v>
      </c>
      <c r="G383" s="41">
        <v>0</v>
      </c>
      <c r="H383" s="41">
        <v>0</v>
      </c>
      <c r="I383" s="41">
        <v>0</v>
      </c>
      <c r="J383" s="41">
        <v>0</v>
      </c>
      <c r="K383" s="41">
        <v>0</v>
      </c>
      <c r="L383" s="41">
        <v>0</v>
      </c>
      <c r="M383" s="40">
        <f t="shared" si="56"/>
        <v>0</v>
      </c>
      <c r="N383" s="50"/>
    </row>
    <row r="384" spans="1:14" customFormat="1" ht="25.5" customHeight="1" x14ac:dyDescent="0.25">
      <c r="A384" s="51">
        <v>812</v>
      </c>
      <c r="B384" s="47" t="s">
        <v>453</v>
      </c>
      <c r="C384" s="41">
        <v>0</v>
      </c>
      <c r="D384" s="41">
        <v>0</v>
      </c>
      <c r="E384" s="41">
        <v>0</v>
      </c>
      <c r="F384" s="41">
        <v>0</v>
      </c>
      <c r="G384" s="41">
        <v>0</v>
      </c>
      <c r="H384" s="41">
        <v>0</v>
      </c>
      <c r="I384" s="41">
        <v>0</v>
      </c>
      <c r="J384" s="41">
        <v>0</v>
      </c>
      <c r="K384" s="41">
        <v>0</v>
      </c>
      <c r="L384" s="41">
        <v>0</v>
      </c>
      <c r="M384" s="40">
        <f t="shared" si="56"/>
        <v>0</v>
      </c>
      <c r="N384" s="50"/>
    </row>
    <row r="385" spans="1:14" customFormat="1" ht="25.5" customHeight="1" x14ac:dyDescent="0.25">
      <c r="A385" s="51">
        <v>813</v>
      </c>
      <c r="B385" s="47" t="s">
        <v>454</v>
      </c>
      <c r="C385" s="41">
        <v>0</v>
      </c>
      <c r="D385" s="41">
        <v>0</v>
      </c>
      <c r="E385" s="41">
        <v>0</v>
      </c>
      <c r="F385" s="41">
        <v>0</v>
      </c>
      <c r="G385" s="41">
        <v>0</v>
      </c>
      <c r="H385" s="41">
        <v>0</v>
      </c>
      <c r="I385" s="41">
        <v>0</v>
      </c>
      <c r="J385" s="41">
        <v>0</v>
      </c>
      <c r="K385" s="41">
        <v>0</v>
      </c>
      <c r="L385" s="41">
        <v>0</v>
      </c>
      <c r="M385" s="40">
        <f t="shared" si="56"/>
        <v>0</v>
      </c>
      <c r="N385" s="50"/>
    </row>
    <row r="386" spans="1:14" customFormat="1" ht="25.5" x14ac:dyDescent="0.25">
      <c r="A386" s="51">
        <v>814</v>
      </c>
      <c r="B386" s="47" t="s">
        <v>455</v>
      </c>
      <c r="C386" s="41">
        <v>0</v>
      </c>
      <c r="D386" s="41">
        <v>0</v>
      </c>
      <c r="E386" s="41">
        <v>0</v>
      </c>
      <c r="F386" s="41">
        <v>0</v>
      </c>
      <c r="G386" s="41">
        <v>0</v>
      </c>
      <c r="H386" s="41">
        <v>0</v>
      </c>
      <c r="I386" s="41">
        <v>0</v>
      </c>
      <c r="J386" s="41">
        <v>0</v>
      </c>
      <c r="K386" s="41">
        <v>0</v>
      </c>
      <c r="L386" s="41">
        <v>0</v>
      </c>
      <c r="M386" s="40">
        <f t="shared" si="56"/>
        <v>0</v>
      </c>
      <c r="N386" s="50"/>
    </row>
    <row r="387" spans="1:14" customFormat="1" ht="25.5" customHeight="1" x14ac:dyDescent="0.25">
      <c r="A387" s="51">
        <v>815</v>
      </c>
      <c r="B387" s="47" t="s">
        <v>456</v>
      </c>
      <c r="C387" s="41">
        <v>0</v>
      </c>
      <c r="D387" s="41">
        <v>0</v>
      </c>
      <c r="E387" s="41">
        <v>0</v>
      </c>
      <c r="F387" s="41">
        <v>0</v>
      </c>
      <c r="G387" s="41">
        <v>0</v>
      </c>
      <c r="H387" s="41">
        <v>0</v>
      </c>
      <c r="I387" s="41">
        <v>0</v>
      </c>
      <c r="J387" s="41">
        <v>0</v>
      </c>
      <c r="K387" s="41">
        <v>0</v>
      </c>
      <c r="L387" s="41">
        <v>0</v>
      </c>
      <c r="M387" s="40">
        <f t="shared" si="56"/>
        <v>0</v>
      </c>
      <c r="N387" s="50"/>
    </row>
    <row r="388" spans="1:14" customFormat="1" ht="25.5" customHeight="1" x14ac:dyDescent="0.25">
      <c r="A388" s="51">
        <v>816</v>
      </c>
      <c r="B388" s="47" t="s">
        <v>457</v>
      </c>
      <c r="C388" s="41">
        <v>0</v>
      </c>
      <c r="D388" s="41">
        <v>0</v>
      </c>
      <c r="E388" s="41">
        <v>0</v>
      </c>
      <c r="F388" s="41">
        <v>0</v>
      </c>
      <c r="G388" s="41">
        <v>0</v>
      </c>
      <c r="H388" s="41">
        <v>0</v>
      </c>
      <c r="I388" s="41">
        <v>0</v>
      </c>
      <c r="J388" s="41">
        <v>0</v>
      </c>
      <c r="K388" s="41">
        <v>0</v>
      </c>
      <c r="L388" s="41">
        <v>0</v>
      </c>
      <c r="M388" s="40">
        <f t="shared" si="56"/>
        <v>0</v>
      </c>
      <c r="N388" s="50"/>
    </row>
    <row r="389" spans="1:14" customFormat="1" ht="25.5" customHeight="1" x14ac:dyDescent="0.25">
      <c r="A389" s="44">
        <v>8300</v>
      </c>
      <c r="B389" s="45" t="s">
        <v>85</v>
      </c>
      <c r="C389" s="39">
        <f t="shared" ref="C389:N389" si="68">SUM(C390:C394)</f>
        <v>0</v>
      </c>
      <c r="D389" s="39">
        <f>SUM(D390:D394)</f>
        <v>0</v>
      </c>
      <c r="E389" s="39">
        <f t="shared" si="68"/>
        <v>0</v>
      </c>
      <c r="F389" s="39">
        <f t="shared" si="68"/>
        <v>0</v>
      </c>
      <c r="G389" s="39">
        <f t="shared" si="68"/>
        <v>0</v>
      </c>
      <c r="H389" s="39">
        <f t="shared" si="68"/>
        <v>0</v>
      </c>
      <c r="I389" s="39">
        <f t="shared" si="68"/>
        <v>0</v>
      </c>
      <c r="J389" s="39">
        <f t="shared" si="68"/>
        <v>0</v>
      </c>
      <c r="K389" s="39">
        <f t="shared" si="68"/>
        <v>0</v>
      </c>
      <c r="L389" s="39">
        <f t="shared" si="68"/>
        <v>0</v>
      </c>
      <c r="M389" s="39">
        <f t="shared" si="56"/>
        <v>0</v>
      </c>
      <c r="N389" s="54">
        <f t="shared" si="68"/>
        <v>0</v>
      </c>
    </row>
    <row r="390" spans="1:14" customFormat="1" ht="25.5" customHeight="1" x14ac:dyDescent="0.25">
      <c r="A390" s="51">
        <v>831</v>
      </c>
      <c r="B390" s="47" t="s">
        <v>458</v>
      </c>
      <c r="C390" s="41">
        <v>0</v>
      </c>
      <c r="D390" s="41">
        <v>0</v>
      </c>
      <c r="E390" s="41">
        <v>0</v>
      </c>
      <c r="F390" s="41">
        <v>0</v>
      </c>
      <c r="G390" s="41">
        <v>0</v>
      </c>
      <c r="H390" s="41">
        <v>0</v>
      </c>
      <c r="I390" s="41">
        <v>0</v>
      </c>
      <c r="J390" s="41">
        <v>0</v>
      </c>
      <c r="K390" s="41">
        <v>0</v>
      </c>
      <c r="L390" s="41">
        <v>0</v>
      </c>
      <c r="M390" s="40">
        <f t="shared" si="56"/>
        <v>0</v>
      </c>
      <c r="N390" s="50"/>
    </row>
    <row r="391" spans="1:14" customFormat="1" ht="25.5" customHeight="1" x14ac:dyDescent="0.25">
      <c r="A391" s="51">
        <v>832</v>
      </c>
      <c r="B391" s="47" t="s">
        <v>459</v>
      </c>
      <c r="C391" s="41">
        <v>0</v>
      </c>
      <c r="D391" s="41">
        <v>0</v>
      </c>
      <c r="E391" s="41">
        <v>0</v>
      </c>
      <c r="F391" s="41">
        <v>0</v>
      </c>
      <c r="G391" s="41">
        <v>0</v>
      </c>
      <c r="H391" s="41">
        <v>0</v>
      </c>
      <c r="I391" s="41">
        <v>0</v>
      </c>
      <c r="J391" s="41">
        <v>0</v>
      </c>
      <c r="K391" s="41">
        <v>0</v>
      </c>
      <c r="L391" s="41">
        <v>0</v>
      </c>
      <c r="M391" s="40">
        <f t="shared" ref="M391:M430" si="69">SUM(C391:L391)</f>
        <v>0</v>
      </c>
      <c r="N391" s="50"/>
    </row>
    <row r="392" spans="1:14" customFormat="1" ht="25.5" customHeight="1" x14ac:dyDescent="0.25">
      <c r="A392" s="51">
        <v>833</v>
      </c>
      <c r="B392" s="47" t="s">
        <v>460</v>
      </c>
      <c r="C392" s="41">
        <v>0</v>
      </c>
      <c r="D392" s="41">
        <v>0</v>
      </c>
      <c r="E392" s="41">
        <v>0</v>
      </c>
      <c r="F392" s="41">
        <v>0</v>
      </c>
      <c r="G392" s="41">
        <v>0</v>
      </c>
      <c r="H392" s="41">
        <v>0</v>
      </c>
      <c r="I392" s="41">
        <v>0</v>
      </c>
      <c r="J392" s="41">
        <v>0</v>
      </c>
      <c r="K392" s="41">
        <v>0</v>
      </c>
      <c r="L392" s="41">
        <v>0</v>
      </c>
      <c r="M392" s="40">
        <f t="shared" si="69"/>
        <v>0</v>
      </c>
      <c r="N392" s="50"/>
    </row>
    <row r="393" spans="1:14" customFormat="1" ht="34.5" customHeight="1" x14ac:dyDescent="0.25">
      <c r="A393" s="51">
        <v>834</v>
      </c>
      <c r="B393" s="47" t="s">
        <v>461</v>
      </c>
      <c r="C393" s="41">
        <v>0</v>
      </c>
      <c r="D393" s="41">
        <v>0</v>
      </c>
      <c r="E393" s="41">
        <v>0</v>
      </c>
      <c r="F393" s="41">
        <v>0</v>
      </c>
      <c r="G393" s="41">
        <v>0</v>
      </c>
      <c r="H393" s="41">
        <v>0</v>
      </c>
      <c r="I393" s="41">
        <v>0</v>
      </c>
      <c r="J393" s="41">
        <v>0</v>
      </c>
      <c r="K393" s="41">
        <v>0</v>
      </c>
      <c r="L393" s="41">
        <v>0</v>
      </c>
      <c r="M393" s="40">
        <f t="shared" si="69"/>
        <v>0</v>
      </c>
      <c r="N393" s="50"/>
    </row>
    <row r="394" spans="1:14" customFormat="1" ht="33" customHeight="1" x14ac:dyDescent="0.25">
      <c r="A394" s="51">
        <v>835</v>
      </c>
      <c r="B394" s="47" t="s">
        <v>462</v>
      </c>
      <c r="C394" s="41">
        <v>0</v>
      </c>
      <c r="D394" s="41">
        <v>0</v>
      </c>
      <c r="E394" s="41">
        <v>0</v>
      </c>
      <c r="F394" s="41">
        <v>0</v>
      </c>
      <c r="G394" s="41">
        <v>0</v>
      </c>
      <c r="H394" s="41">
        <v>0</v>
      </c>
      <c r="I394" s="41">
        <v>0</v>
      </c>
      <c r="J394" s="41">
        <v>0</v>
      </c>
      <c r="K394" s="41">
        <v>0</v>
      </c>
      <c r="L394" s="41">
        <v>0</v>
      </c>
      <c r="M394" s="40">
        <f t="shared" si="69"/>
        <v>0</v>
      </c>
      <c r="N394" s="50"/>
    </row>
    <row r="395" spans="1:14" customFormat="1" ht="25.5" customHeight="1" x14ac:dyDescent="0.25">
      <c r="A395" s="44">
        <v>8500</v>
      </c>
      <c r="B395" s="45" t="s">
        <v>86</v>
      </c>
      <c r="C395" s="39">
        <f t="shared" ref="C395:N395" si="70">SUM(C396:C398)</f>
        <v>0</v>
      </c>
      <c r="D395" s="39">
        <f>SUM(D396:D398)</f>
        <v>0</v>
      </c>
      <c r="E395" s="39">
        <f t="shared" si="70"/>
        <v>0</v>
      </c>
      <c r="F395" s="39">
        <f t="shared" si="70"/>
        <v>0</v>
      </c>
      <c r="G395" s="39">
        <f t="shared" si="70"/>
        <v>0</v>
      </c>
      <c r="H395" s="39">
        <f t="shared" si="70"/>
        <v>0</v>
      </c>
      <c r="I395" s="39">
        <f t="shared" si="70"/>
        <v>0</v>
      </c>
      <c r="J395" s="39">
        <f t="shared" si="70"/>
        <v>0</v>
      </c>
      <c r="K395" s="39">
        <f t="shared" si="70"/>
        <v>0</v>
      </c>
      <c r="L395" s="39">
        <f t="shared" si="70"/>
        <v>0</v>
      </c>
      <c r="M395" s="39">
        <f t="shared" si="69"/>
        <v>0</v>
      </c>
      <c r="N395" s="54">
        <f t="shared" si="70"/>
        <v>0</v>
      </c>
    </row>
    <row r="396" spans="1:14" customFormat="1" ht="25.5" customHeight="1" x14ac:dyDescent="0.25">
      <c r="A396" s="51">
        <v>851</v>
      </c>
      <c r="B396" s="47" t="s">
        <v>463</v>
      </c>
      <c r="C396" s="41">
        <v>0</v>
      </c>
      <c r="D396" s="41">
        <v>0</v>
      </c>
      <c r="E396" s="41">
        <v>0</v>
      </c>
      <c r="F396" s="41">
        <v>0</v>
      </c>
      <c r="G396" s="41">
        <v>0</v>
      </c>
      <c r="H396" s="41">
        <v>0</v>
      </c>
      <c r="I396" s="41">
        <v>0</v>
      </c>
      <c r="J396" s="41">
        <v>0</v>
      </c>
      <c r="K396" s="41">
        <v>0</v>
      </c>
      <c r="L396" s="41">
        <v>0</v>
      </c>
      <c r="M396" s="40">
        <f t="shared" si="69"/>
        <v>0</v>
      </c>
      <c r="N396" s="50"/>
    </row>
    <row r="397" spans="1:14" customFormat="1" ht="25.5" customHeight="1" x14ac:dyDescent="0.25">
      <c r="A397" s="51">
        <v>852</v>
      </c>
      <c r="B397" s="47" t="s">
        <v>464</v>
      </c>
      <c r="C397" s="41">
        <v>0</v>
      </c>
      <c r="D397" s="41">
        <v>0</v>
      </c>
      <c r="E397" s="41">
        <v>0</v>
      </c>
      <c r="F397" s="41">
        <v>0</v>
      </c>
      <c r="G397" s="41">
        <v>0</v>
      </c>
      <c r="H397" s="41">
        <v>0</v>
      </c>
      <c r="I397" s="41">
        <v>0</v>
      </c>
      <c r="J397" s="41">
        <v>0</v>
      </c>
      <c r="K397" s="41">
        <v>0</v>
      </c>
      <c r="L397" s="41">
        <v>0</v>
      </c>
      <c r="M397" s="40">
        <f t="shared" si="69"/>
        <v>0</v>
      </c>
      <c r="N397" s="50"/>
    </row>
    <row r="398" spans="1:14" customFormat="1" ht="25.5" customHeight="1" x14ac:dyDescent="0.25">
      <c r="A398" s="51">
        <v>853</v>
      </c>
      <c r="B398" s="47" t="s">
        <v>465</v>
      </c>
      <c r="C398" s="41">
        <v>0</v>
      </c>
      <c r="D398" s="41">
        <v>0</v>
      </c>
      <c r="E398" s="41">
        <v>0</v>
      </c>
      <c r="F398" s="41">
        <v>0</v>
      </c>
      <c r="G398" s="41">
        <v>0</v>
      </c>
      <c r="H398" s="41">
        <v>0</v>
      </c>
      <c r="I398" s="41">
        <v>0</v>
      </c>
      <c r="J398" s="41">
        <v>0</v>
      </c>
      <c r="K398" s="41">
        <v>0</v>
      </c>
      <c r="L398" s="41">
        <v>0</v>
      </c>
      <c r="M398" s="40">
        <f t="shared" si="69"/>
        <v>0</v>
      </c>
      <c r="N398" s="50"/>
    </row>
    <row r="399" spans="1:14" customFormat="1" ht="25.5" customHeight="1" x14ac:dyDescent="0.25">
      <c r="A399" s="99">
        <v>9000</v>
      </c>
      <c r="B399" s="100" t="s">
        <v>466</v>
      </c>
      <c r="C399" s="98">
        <f t="shared" ref="C399:N399" si="71">C400+C409+C418+C421+C424+C426+C429</f>
        <v>0</v>
      </c>
      <c r="D399" s="98">
        <f>D400+D409+D418+D421+D424+D426+D429</f>
        <v>572057</v>
      </c>
      <c r="E399" s="98">
        <f t="shared" si="71"/>
        <v>0</v>
      </c>
      <c r="F399" s="98">
        <f t="shared" si="71"/>
        <v>0</v>
      </c>
      <c r="G399" s="98">
        <f t="shared" si="71"/>
        <v>0</v>
      </c>
      <c r="H399" s="98">
        <f t="shared" si="71"/>
        <v>0</v>
      </c>
      <c r="I399" s="98">
        <f t="shared" si="71"/>
        <v>0</v>
      </c>
      <c r="J399" s="98">
        <f t="shared" si="71"/>
        <v>0</v>
      </c>
      <c r="K399" s="98">
        <f t="shared" si="71"/>
        <v>0</v>
      </c>
      <c r="L399" s="98">
        <f t="shared" si="71"/>
        <v>0</v>
      </c>
      <c r="M399" s="98">
        <f t="shared" si="69"/>
        <v>572057</v>
      </c>
      <c r="N399" s="56">
        <f t="shared" si="71"/>
        <v>0</v>
      </c>
    </row>
    <row r="400" spans="1:14" customFormat="1" ht="25.5" customHeight="1" x14ac:dyDescent="0.25">
      <c r="A400" s="55">
        <v>9100</v>
      </c>
      <c r="B400" s="38" t="s">
        <v>467</v>
      </c>
      <c r="C400" s="39">
        <f>SUM(C401:C408)</f>
        <v>0</v>
      </c>
      <c r="D400" s="39">
        <f>SUM(D401:D408)</f>
        <v>160086</v>
      </c>
      <c r="E400" s="39">
        <f t="shared" ref="E400:N400" si="72">SUM(E401:E408)</f>
        <v>0</v>
      </c>
      <c r="F400" s="39">
        <f t="shared" si="72"/>
        <v>0</v>
      </c>
      <c r="G400" s="39">
        <f t="shared" si="72"/>
        <v>0</v>
      </c>
      <c r="H400" s="39">
        <f t="shared" si="72"/>
        <v>0</v>
      </c>
      <c r="I400" s="39">
        <f t="shared" si="72"/>
        <v>0</v>
      </c>
      <c r="J400" s="39">
        <f t="shared" si="72"/>
        <v>0</v>
      </c>
      <c r="K400" s="39">
        <f t="shared" si="72"/>
        <v>0</v>
      </c>
      <c r="L400" s="39">
        <f t="shared" si="72"/>
        <v>0</v>
      </c>
      <c r="M400" s="39">
        <f t="shared" si="69"/>
        <v>160086</v>
      </c>
      <c r="N400" s="54">
        <f t="shared" si="72"/>
        <v>0</v>
      </c>
    </row>
    <row r="401" spans="1:14" customFormat="1" ht="25.5" customHeight="1" x14ac:dyDescent="0.25">
      <c r="A401" s="51">
        <v>911</v>
      </c>
      <c r="B401" s="47" t="s">
        <v>468</v>
      </c>
      <c r="C401" s="42">
        <v>0</v>
      </c>
      <c r="D401" s="42">
        <v>160086</v>
      </c>
      <c r="E401" s="42">
        <v>0</v>
      </c>
      <c r="F401" s="42">
        <v>0</v>
      </c>
      <c r="G401" s="42">
        <v>0</v>
      </c>
      <c r="H401" s="42">
        <v>0</v>
      </c>
      <c r="I401" s="42">
        <v>0</v>
      </c>
      <c r="J401" s="42">
        <v>0</v>
      </c>
      <c r="K401" s="42">
        <v>0</v>
      </c>
      <c r="L401" s="42">
        <v>0</v>
      </c>
      <c r="M401" s="40">
        <f t="shared" si="69"/>
        <v>160086</v>
      </c>
      <c r="N401" s="50"/>
    </row>
    <row r="402" spans="1:14" customFormat="1" ht="30" customHeight="1" x14ac:dyDescent="0.25">
      <c r="A402" s="51">
        <v>912</v>
      </c>
      <c r="B402" s="47" t="s">
        <v>469</v>
      </c>
      <c r="C402" s="42">
        <v>0</v>
      </c>
      <c r="D402" s="42">
        <v>0</v>
      </c>
      <c r="E402" s="42">
        <v>0</v>
      </c>
      <c r="F402" s="42">
        <v>0</v>
      </c>
      <c r="G402" s="42">
        <v>0</v>
      </c>
      <c r="H402" s="42">
        <v>0</v>
      </c>
      <c r="I402" s="42">
        <v>0</v>
      </c>
      <c r="J402" s="42">
        <v>0</v>
      </c>
      <c r="K402" s="42">
        <v>0</v>
      </c>
      <c r="L402" s="42">
        <v>0</v>
      </c>
      <c r="M402" s="40">
        <f t="shared" si="69"/>
        <v>0</v>
      </c>
      <c r="N402" s="50"/>
    </row>
    <row r="403" spans="1:14" customFormat="1" ht="25.5" customHeight="1" x14ac:dyDescent="0.25">
      <c r="A403" s="51">
        <v>913</v>
      </c>
      <c r="B403" s="47" t="s">
        <v>470</v>
      </c>
      <c r="C403" s="42">
        <v>0</v>
      </c>
      <c r="D403" s="42">
        <v>0</v>
      </c>
      <c r="E403" s="42">
        <v>0</v>
      </c>
      <c r="F403" s="42">
        <v>0</v>
      </c>
      <c r="G403" s="42">
        <v>0</v>
      </c>
      <c r="H403" s="42">
        <v>0</v>
      </c>
      <c r="I403" s="42">
        <v>0</v>
      </c>
      <c r="J403" s="42">
        <v>0</v>
      </c>
      <c r="K403" s="42">
        <v>0</v>
      </c>
      <c r="L403" s="42">
        <v>0</v>
      </c>
      <c r="M403" s="40">
        <f t="shared" si="69"/>
        <v>0</v>
      </c>
      <c r="N403" s="50"/>
    </row>
    <row r="404" spans="1:14" customFormat="1" ht="25.5" customHeight="1" x14ac:dyDescent="0.25">
      <c r="A404" s="51">
        <v>914</v>
      </c>
      <c r="B404" s="47" t="s">
        <v>471</v>
      </c>
      <c r="C404" s="42">
        <v>0</v>
      </c>
      <c r="D404" s="42">
        <v>0</v>
      </c>
      <c r="E404" s="42">
        <v>0</v>
      </c>
      <c r="F404" s="42">
        <v>0</v>
      </c>
      <c r="G404" s="42">
        <v>0</v>
      </c>
      <c r="H404" s="42">
        <v>0</v>
      </c>
      <c r="I404" s="42">
        <v>0</v>
      </c>
      <c r="J404" s="42">
        <v>0</v>
      </c>
      <c r="K404" s="42">
        <v>0</v>
      </c>
      <c r="L404" s="42">
        <v>0</v>
      </c>
      <c r="M404" s="40">
        <f t="shared" si="69"/>
        <v>0</v>
      </c>
      <c r="N404" s="50"/>
    </row>
    <row r="405" spans="1:14" customFormat="1" ht="38.25" customHeight="1" x14ac:dyDescent="0.25">
      <c r="A405" s="51">
        <v>915</v>
      </c>
      <c r="B405" s="47" t="s">
        <v>472</v>
      </c>
      <c r="C405" s="42">
        <v>0</v>
      </c>
      <c r="D405" s="42">
        <v>0</v>
      </c>
      <c r="E405" s="42">
        <v>0</v>
      </c>
      <c r="F405" s="42">
        <v>0</v>
      </c>
      <c r="G405" s="42">
        <v>0</v>
      </c>
      <c r="H405" s="42">
        <v>0</v>
      </c>
      <c r="I405" s="42">
        <v>0</v>
      </c>
      <c r="J405" s="42">
        <v>0</v>
      </c>
      <c r="K405" s="42">
        <v>0</v>
      </c>
      <c r="L405" s="42">
        <v>0</v>
      </c>
      <c r="M405" s="40">
        <f t="shared" si="69"/>
        <v>0</v>
      </c>
      <c r="N405" s="50"/>
    </row>
    <row r="406" spans="1:14" customFormat="1" ht="25.5" customHeight="1" x14ac:dyDescent="0.25">
      <c r="A406" s="51">
        <v>916</v>
      </c>
      <c r="B406" s="47" t="s">
        <v>473</v>
      </c>
      <c r="C406" s="42">
        <v>0</v>
      </c>
      <c r="D406" s="42">
        <v>0</v>
      </c>
      <c r="E406" s="42">
        <v>0</v>
      </c>
      <c r="F406" s="42">
        <v>0</v>
      </c>
      <c r="G406" s="42">
        <v>0</v>
      </c>
      <c r="H406" s="42">
        <v>0</v>
      </c>
      <c r="I406" s="42">
        <v>0</v>
      </c>
      <c r="J406" s="42">
        <v>0</v>
      </c>
      <c r="K406" s="42">
        <v>0</v>
      </c>
      <c r="L406" s="42">
        <v>0</v>
      </c>
      <c r="M406" s="40">
        <f t="shared" si="69"/>
        <v>0</v>
      </c>
      <c r="N406" s="50"/>
    </row>
    <row r="407" spans="1:14" customFormat="1" ht="27.75" customHeight="1" x14ac:dyDescent="0.25">
      <c r="A407" s="51">
        <v>917</v>
      </c>
      <c r="B407" s="47" t="s">
        <v>474</v>
      </c>
      <c r="C407" s="42">
        <v>0</v>
      </c>
      <c r="D407" s="42">
        <v>0</v>
      </c>
      <c r="E407" s="42">
        <v>0</v>
      </c>
      <c r="F407" s="42">
        <v>0</v>
      </c>
      <c r="G407" s="42">
        <v>0</v>
      </c>
      <c r="H407" s="42">
        <v>0</v>
      </c>
      <c r="I407" s="42">
        <v>0</v>
      </c>
      <c r="J407" s="42">
        <v>0</v>
      </c>
      <c r="K407" s="42">
        <v>0</v>
      </c>
      <c r="L407" s="42">
        <v>0</v>
      </c>
      <c r="M407" s="40">
        <f t="shared" si="69"/>
        <v>0</v>
      </c>
      <c r="N407" s="50"/>
    </row>
    <row r="408" spans="1:14" customFormat="1" ht="25.5" customHeight="1" x14ac:dyDescent="0.25">
      <c r="A408" s="51">
        <v>918</v>
      </c>
      <c r="B408" s="47" t="s">
        <v>475</v>
      </c>
      <c r="C408" s="42">
        <v>0</v>
      </c>
      <c r="D408" s="42">
        <v>0</v>
      </c>
      <c r="E408" s="42">
        <v>0</v>
      </c>
      <c r="F408" s="42">
        <v>0</v>
      </c>
      <c r="G408" s="42">
        <v>0</v>
      </c>
      <c r="H408" s="42">
        <v>0</v>
      </c>
      <c r="I408" s="42">
        <v>0</v>
      </c>
      <c r="J408" s="42">
        <v>0</v>
      </c>
      <c r="K408" s="42">
        <v>0</v>
      </c>
      <c r="L408" s="42">
        <v>0</v>
      </c>
      <c r="M408" s="40">
        <f t="shared" si="69"/>
        <v>0</v>
      </c>
      <c r="N408" s="50"/>
    </row>
    <row r="409" spans="1:14" customFormat="1" ht="25.5" customHeight="1" x14ac:dyDescent="0.25">
      <c r="A409" s="44">
        <v>9200</v>
      </c>
      <c r="B409" s="45" t="s">
        <v>476</v>
      </c>
      <c r="C409" s="39">
        <f t="shared" ref="C409:N409" si="73">SUM(C410:C417)</f>
        <v>0</v>
      </c>
      <c r="D409" s="39">
        <f>SUM(D410:D417)</f>
        <v>411971</v>
      </c>
      <c r="E409" s="39">
        <f t="shared" si="73"/>
        <v>0</v>
      </c>
      <c r="F409" s="39">
        <f t="shared" si="73"/>
        <v>0</v>
      </c>
      <c r="G409" s="39">
        <f t="shared" si="73"/>
        <v>0</v>
      </c>
      <c r="H409" s="39">
        <f t="shared" si="73"/>
        <v>0</v>
      </c>
      <c r="I409" s="39">
        <f t="shared" si="73"/>
        <v>0</v>
      </c>
      <c r="J409" s="39">
        <f t="shared" si="73"/>
        <v>0</v>
      </c>
      <c r="K409" s="39">
        <f t="shared" si="73"/>
        <v>0</v>
      </c>
      <c r="L409" s="39">
        <f t="shared" si="73"/>
        <v>0</v>
      </c>
      <c r="M409" s="39">
        <f t="shared" si="69"/>
        <v>411971</v>
      </c>
      <c r="N409" s="54">
        <f t="shared" si="73"/>
        <v>0</v>
      </c>
    </row>
    <row r="410" spans="1:14" customFormat="1" ht="25.5" customHeight="1" x14ac:dyDescent="0.25">
      <c r="A410" s="51">
        <v>921</v>
      </c>
      <c r="B410" s="47" t="s">
        <v>477</v>
      </c>
      <c r="C410" s="42">
        <v>0</v>
      </c>
      <c r="D410" s="42">
        <v>411971</v>
      </c>
      <c r="E410" s="42">
        <v>0</v>
      </c>
      <c r="F410" s="42">
        <v>0</v>
      </c>
      <c r="G410" s="42">
        <v>0</v>
      </c>
      <c r="H410" s="42">
        <v>0</v>
      </c>
      <c r="I410" s="42">
        <v>0</v>
      </c>
      <c r="J410" s="42">
        <v>0</v>
      </c>
      <c r="K410" s="42">
        <v>0</v>
      </c>
      <c r="L410" s="42">
        <v>0</v>
      </c>
      <c r="M410" s="40">
        <f t="shared" si="69"/>
        <v>411971</v>
      </c>
      <c r="N410" s="50"/>
    </row>
    <row r="411" spans="1:14" customFormat="1" ht="25.5" customHeight="1" x14ac:dyDescent="0.25">
      <c r="A411" s="51">
        <v>922</v>
      </c>
      <c r="B411" s="47" t="s">
        <v>478</v>
      </c>
      <c r="C411" s="42">
        <v>0</v>
      </c>
      <c r="D411" s="42">
        <v>0</v>
      </c>
      <c r="E411" s="42">
        <v>0</v>
      </c>
      <c r="F411" s="42">
        <v>0</v>
      </c>
      <c r="G411" s="42">
        <v>0</v>
      </c>
      <c r="H411" s="42">
        <v>0</v>
      </c>
      <c r="I411" s="42">
        <v>0</v>
      </c>
      <c r="J411" s="42">
        <v>0</v>
      </c>
      <c r="K411" s="42">
        <v>0</v>
      </c>
      <c r="L411" s="42">
        <v>0</v>
      </c>
      <c r="M411" s="40">
        <f t="shared" si="69"/>
        <v>0</v>
      </c>
      <c r="N411" s="50"/>
    </row>
    <row r="412" spans="1:14" customFormat="1" ht="25.5" customHeight="1" x14ac:dyDescent="0.25">
      <c r="A412" s="51">
        <v>923</v>
      </c>
      <c r="B412" s="47" t="s">
        <v>479</v>
      </c>
      <c r="C412" s="42">
        <v>0</v>
      </c>
      <c r="D412" s="42">
        <v>0</v>
      </c>
      <c r="E412" s="42">
        <v>0</v>
      </c>
      <c r="F412" s="42">
        <v>0</v>
      </c>
      <c r="G412" s="42">
        <v>0</v>
      </c>
      <c r="H412" s="42">
        <v>0</v>
      </c>
      <c r="I412" s="42">
        <v>0</v>
      </c>
      <c r="J412" s="42">
        <v>0</v>
      </c>
      <c r="K412" s="42">
        <v>0</v>
      </c>
      <c r="L412" s="42">
        <v>0</v>
      </c>
      <c r="M412" s="40">
        <f t="shared" si="69"/>
        <v>0</v>
      </c>
      <c r="N412" s="50"/>
    </row>
    <row r="413" spans="1:14" customFormat="1" ht="25.5" customHeight="1" x14ac:dyDescent="0.25">
      <c r="A413" s="51">
        <v>924</v>
      </c>
      <c r="B413" s="47" t="s">
        <v>480</v>
      </c>
      <c r="C413" s="42">
        <v>0</v>
      </c>
      <c r="D413" s="42">
        <v>0</v>
      </c>
      <c r="E413" s="42">
        <v>0</v>
      </c>
      <c r="F413" s="42">
        <v>0</v>
      </c>
      <c r="G413" s="42">
        <v>0</v>
      </c>
      <c r="H413" s="42">
        <v>0</v>
      </c>
      <c r="I413" s="42">
        <v>0</v>
      </c>
      <c r="J413" s="42">
        <v>0</v>
      </c>
      <c r="K413" s="42">
        <v>0</v>
      </c>
      <c r="L413" s="42">
        <v>0</v>
      </c>
      <c r="M413" s="40">
        <f t="shared" si="69"/>
        <v>0</v>
      </c>
      <c r="N413" s="50"/>
    </row>
    <row r="414" spans="1:14" customFormat="1" ht="24" customHeight="1" x14ac:dyDescent="0.25">
      <c r="A414" s="51">
        <v>925</v>
      </c>
      <c r="B414" s="47" t="s">
        <v>481</v>
      </c>
      <c r="C414" s="42">
        <v>0</v>
      </c>
      <c r="D414" s="42">
        <v>0</v>
      </c>
      <c r="E414" s="42">
        <v>0</v>
      </c>
      <c r="F414" s="42">
        <v>0</v>
      </c>
      <c r="G414" s="42">
        <v>0</v>
      </c>
      <c r="H414" s="42">
        <v>0</v>
      </c>
      <c r="I414" s="42">
        <v>0</v>
      </c>
      <c r="J414" s="42">
        <v>0</v>
      </c>
      <c r="K414" s="42">
        <v>0</v>
      </c>
      <c r="L414" s="42">
        <v>0</v>
      </c>
      <c r="M414" s="40">
        <f t="shared" si="69"/>
        <v>0</v>
      </c>
      <c r="N414" s="50"/>
    </row>
    <row r="415" spans="1:14" customFormat="1" ht="25.5" customHeight="1" x14ac:dyDescent="0.25">
      <c r="A415" s="51">
        <v>926</v>
      </c>
      <c r="B415" s="47" t="s">
        <v>482</v>
      </c>
      <c r="C415" s="42">
        <v>0</v>
      </c>
      <c r="D415" s="42">
        <v>0</v>
      </c>
      <c r="E415" s="42">
        <v>0</v>
      </c>
      <c r="F415" s="42">
        <v>0</v>
      </c>
      <c r="G415" s="42">
        <v>0</v>
      </c>
      <c r="H415" s="42">
        <v>0</v>
      </c>
      <c r="I415" s="42">
        <v>0</v>
      </c>
      <c r="J415" s="42">
        <v>0</v>
      </c>
      <c r="K415" s="42">
        <v>0</v>
      </c>
      <c r="L415" s="42">
        <v>0</v>
      </c>
      <c r="M415" s="40">
        <f t="shared" si="69"/>
        <v>0</v>
      </c>
      <c r="N415" s="50"/>
    </row>
    <row r="416" spans="1:14" customFormat="1" ht="25.5" x14ac:dyDescent="0.25">
      <c r="A416" s="51">
        <v>927</v>
      </c>
      <c r="B416" s="47" t="s">
        <v>483</v>
      </c>
      <c r="C416" s="42">
        <v>0</v>
      </c>
      <c r="D416" s="42">
        <v>0</v>
      </c>
      <c r="E416" s="42">
        <v>0</v>
      </c>
      <c r="F416" s="42">
        <v>0</v>
      </c>
      <c r="G416" s="42">
        <v>0</v>
      </c>
      <c r="H416" s="42">
        <v>0</v>
      </c>
      <c r="I416" s="42">
        <v>0</v>
      </c>
      <c r="J416" s="42">
        <v>0</v>
      </c>
      <c r="K416" s="42">
        <v>0</v>
      </c>
      <c r="L416" s="42">
        <v>0</v>
      </c>
      <c r="M416" s="40">
        <f t="shared" si="69"/>
        <v>0</v>
      </c>
      <c r="N416" s="50"/>
    </row>
    <row r="417" spans="1:15" customFormat="1" ht="25.5" customHeight="1" x14ac:dyDescent="0.25">
      <c r="A417" s="51">
        <v>928</v>
      </c>
      <c r="B417" s="47" t="s">
        <v>484</v>
      </c>
      <c r="C417" s="42">
        <v>0</v>
      </c>
      <c r="D417" s="42">
        <v>0</v>
      </c>
      <c r="E417" s="42">
        <v>0</v>
      </c>
      <c r="F417" s="42">
        <v>0</v>
      </c>
      <c r="G417" s="42">
        <v>0</v>
      </c>
      <c r="H417" s="42">
        <v>0</v>
      </c>
      <c r="I417" s="42">
        <v>0</v>
      </c>
      <c r="J417" s="42">
        <v>0</v>
      </c>
      <c r="K417" s="42">
        <v>0</v>
      </c>
      <c r="L417" s="42">
        <v>0</v>
      </c>
      <c r="M417" s="40">
        <f t="shared" si="69"/>
        <v>0</v>
      </c>
      <c r="N417" s="50"/>
    </row>
    <row r="418" spans="1:15" customFormat="1" ht="25.5" customHeight="1" x14ac:dyDescent="0.25">
      <c r="A418" s="44">
        <v>9300</v>
      </c>
      <c r="B418" s="45" t="s">
        <v>485</v>
      </c>
      <c r="C418" s="39">
        <f t="shared" ref="C418:N418" si="74">SUM(C419:C420)</f>
        <v>0</v>
      </c>
      <c r="D418" s="39">
        <f>SUM(D419:D420)</f>
        <v>0</v>
      </c>
      <c r="E418" s="39">
        <f t="shared" si="74"/>
        <v>0</v>
      </c>
      <c r="F418" s="39">
        <f t="shared" si="74"/>
        <v>0</v>
      </c>
      <c r="G418" s="39">
        <f t="shared" si="74"/>
        <v>0</v>
      </c>
      <c r="H418" s="39">
        <f t="shared" si="74"/>
        <v>0</v>
      </c>
      <c r="I418" s="39">
        <f t="shared" si="74"/>
        <v>0</v>
      </c>
      <c r="J418" s="39">
        <f t="shared" si="74"/>
        <v>0</v>
      </c>
      <c r="K418" s="39">
        <f t="shared" si="74"/>
        <v>0</v>
      </c>
      <c r="L418" s="39">
        <f t="shared" si="74"/>
        <v>0</v>
      </c>
      <c r="M418" s="39">
        <f t="shared" si="69"/>
        <v>0</v>
      </c>
      <c r="N418" s="54">
        <f t="shared" si="74"/>
        <v>0</v>
      </c>
    </row>
    <row r="419" spans="1:15" customFormat="1" ht="25.5" customHeight="1" x14ac:dyDescent="0.25">
      <c r="A419" s="51">
        <v>931</v>
      </c>
      <c r="B419" s="47" t="s">
        <v>486</v>
      </c>
      <c r="C419" s="42">
        <v>0</v>
      </c>
      <c r="D419" s="42">
        <v>0</v>
      </c>
      <c r="E419" s="42">
        <v>0</v>
      </c>
      <c r="F419" s="42">
        <v>0</v>
      </c>
      <c r="G419" s="42">
        <v>0</v>
      </c>
      <c r="H419" s="42">
        <v>0</v>
      </c>
      <c r="I419" s="42">
        <v>0</v>
      </c>
      <c r="J419" s="42">
        <v>0</v>
      </c>
      <c r="K419" s="42">
        <v>0</v>
      </c>
      <c r="L419" s="42">
        <v>0</v>
      </c>
      <c r="M419" s="40">
        <f t="shared" si="69"/>
        <v>0</v>
      </c>
      <c r="N419" s="50"/>
    </row>
    <row r="420" spans="1:15" customFormat="1" ht="25.5" customHeight="1" x14ac:dyDescent="0.25">
      <c r="A420" s="51">
        <v>932</v>
      </c>
      <c r="B420" s="47" t="s">
        <v>487</v>
      </c>
      <c r="C420" s="42">
        <v>0</v>
      </c>
      <c r="D420" s="42">
        <v>0</v>
      </c>
      <c r="E420" s="42">
        <v>0</v>
      </c>
      <c r="F420" s="42">
        <v>0</v>
      </c>
      <c r="G420" s="42">
        <v>0</v>
      </c>
      <c r="H420" s="42">
        <v>0</v>
      </c>
      <c r="I420" s="42">
        <v>0</v>
      </c>
      <c r="J420" s="42">
        <v>0</v>
      </c>
      <c r="K420" s="42">
        <v>0</v>
      </c>
      <c r="L420" s="42">
        <v>0</v>
      </c>
      <c r="M420" s="40">
        <f t="shared" si="69"/>
        <v>0</v>
      </c>
      <c r="N420" s="50"/>
    </row>
    <row r="421" spans="1:15" customFormat="1" ht="25.5" customHeight="1" x14ac:dyDescent="0.25">
      <c r="A421" s="44">
        <v>9400</v>
      </c>
      <c r="B421" s="45" t="s">
        <v>488</v>
      </c>
      <c r="C421" s="39">
        <f t="shared" ref="C421:N421" si="75">SUM(C422:C423)</f>
        <v>0</v>
      </c>
      <c r="D421" s="39">
        <f>SUM(D422:D423)</f>
        <v>0</v>
      </c>
      <c r="E421" s="39">
        <f t="shared" si="75"/>
        <v>0</v>
      </c>
      <c r="F421" s="39">
        <f t="shared" si="75"/>
        <v>0</v>
      </c>
      <c r="G421" s="39">
        <f t="shared" si="75"/>
        <v>0</v>
      </c>
      <c r="H421" s="39">
        <f t="shared" si="75"/>
        <v>0</v>
      </c>
      <c r="I421" s="39">
        <f t="shared" si="75"/>
        <v>0</v>
      </c>
      <c r="J421" s="39">
        <f t="shared" si="75"/>
        <v>0</v>
      </c>
      <c r="K421" s="39">
        <f t="shared" si="75"/>
        <v>0</v>
      </c>
      <c r="L421" s="39">
        <f t="shared" si="75"/>
        <v>0</v>
      </c>
      <c r="M421" s="39">
        <f t="shared" si="69"/>
        <v>0</v>
      </c>
      <c r="N421" s="54">
        <f t="shared" si="75"/>
        <v>0</v>
      </c>
    </row>
    <row r="422" spans="1:15" customFormat="1" ht="25.5" customHeight="1" x14ac:dyDescent="0.25">
      <c r="A422" s="51">
        <v>941</v>
      </c>
      <c r="B422" s="47" t="s">
        <v>489</v>
      </c>
      <c r="C422" s="42">
        <v>0</v>
      </c>
      <c r="D422" s="42">
        <v>0</v>
      </c>
      <c r="E422" s="42">
        <v>0</v>
      </c>
      <c r="F422" s="42">
        <v>0</v>
      </c>
      <c r="G422" s="42">
        <v>0</v>
      </c>
      <c r="H422" s="42">
        <v>0</v>
      </c>
      <c r="I422" s="42">
        <v>0</v>
      </c>
      <c r="J422" s="42">
        <v>0</v>
      </c>
      <c r="K422" s="42">
        <v>0</v>
      </c>
      <c r="L422" s="42">
        <v>0</v>
      </c>
      <c r="M422" s="40">
        <f t="shared" si="69"/>
        <v>0</v>
      </c>
      <c r="N422" s="50"/>
    </row>
    <row r="423" spans="1:15" customFormat="1" ht="25.5" customHeight="1" x14ac:dyDescent="0.25">
      <c r="A423" s="51">
        <v>942</v>
      </c>
      <c r="B423" s="47" t="s">
        <v>490</v>
      </c>
      <c r="C423" s="42">
        <v>0</v>
      </c>
      <c r="D423" s="42">
        <v>0</v>
      </c>
      <c r="E423" s="42">
        <v>0</v>
      </c>
      <c r="F423" s="42">
        <v>0</v>
      </c>
      <c r="G423" s="42">
        <v>0</v>
      </c>
      <c r="H423" s="42">
        <v>0</v>
      </c>
      <c r="I423" s="42">
        <v>0</v>
      </c>
      <c r="J423" s="42">
        <v>0</v>
      </c>
      <c r="K423" s="42">
        <v>0</v>
      </c>
      <c r="L423" s="42">
        <v>0</v>
      </c>
      <c r="M423" s="40">
        <f t="shared" si="69"/>
        <v>0</v>
      </c>
      <c r="N423" s="50"/>
    </row>
    <row r="424" spans="1:15" customFormat="1" ht="25.5" customHeight="1" x14ac:dyDescent="0.25">
      <c r="A424" s="44">
        <v>9500</v>
      </c>
      <c r="B424" s="45" t="s">
        <v>491</v>
      </c>
      <c r="C424" s="39">
        <f t="shared" ref="C424:L424" si="76">SUM(C425:C425)</f>
        <v>0</v>
      </c>
      <c r="D424" s="39">
        <f t="shared" si="76"/>
        <v>0</v>
      </c>
      <c r="E424" s="39">
        <f t="shared" si="76"/>
        <v>0</v>
      </c>
      <c r="F424" s="39">
        <f t="shared" si="76"/>
        <v>0</v>
      </c>
      <c r="G424" s="39">
        <f t="shared" si="76"/>
        <v>0</v>
      </c>
      <c r="H424" s="39">
        <f t="shared" si="76"/>
        <v>0</v>
      </c>
      <c r="I424" s="39">
        <f t="shared" si="76"/>
        <v>0</v>
      </c>
      <c r="J424" s="39">
        <f t="shared" si="76"/>
        <v>0</v>
      </c>
      <c r="K424" s="39">
        <f t="shared" si="76"/>
        <v>0</v>
      </c>
      <c r="L424" s="39">
        <f t="shared" si="76"/>
        <v>0</v>
      </c>
      <c r="M424" s="39">
        <f t="shared" si="69"/>
        <v>0</v>
      </c>
      <c r="N424" s="53"/>
    </row>
    <row r="425" spans="1:15" customFormat="1" ht="25.5" customHeight="1" x14ac:dyDescent="0.25">
      <c r="A425" s="51">
        <v>951</v>
      </c>
      <c r="B425" s="47" t="s">
        <v>492</v>
      </c>
      <c r="C425" s="42">
        <v>0</v>
      </c>
      <c r="D425" s="42">
        <v>0</v>
      </c>
      <c r="E425" s="42">
        <v>0</v>
      </c>
      <c r="F425" s="42">
        <v>0</v>
      </c>
      <c r="G425" s="42">
        <v>0</v>
      </c>
      <c r="H425" s="42">
        <v>0</v>
      </c>
      <c r="I425" s="42">
        <v>0</v>
      </c>
      <c r="J425" s="42">
        <v>0</v>
      </c>
      <c r="K425" s="42">
        <v>0</v>
      </c>
      <c r="L425" s="42">
        <v>0</v>
      </c>
      <c r="M425" s="40">
        <f t="shared" si="69"/>
        <v>0</v>
      </c>
      <c r="N425" s="50"/>
    </row>
    <row r="426" spans="1:15" customFormat="1" ht="25.5" customHeight="1" x14ac:dyDescent="0.25">
      <c r="A426" s="44">
        <v>9600</v>
      </c>
      <c r="B426" s="45" t="s">
        <v>493</v>
      </c>
      <c r="C426" s="39">
        <f t="shared" ref="C426:N426" si="77">SUM(C427:C428)</f>
        <v>0</v>
      </c>
      <c r="D426" s="39">
        <f>SUM(D427:D428)</f>
        <v>0</v>
      </c>
      <c r="E426" s="39">
        <f t="shared" si="77"/>
        <v>0</v>
      </c>
      <c r="F426" s="39">
        <f t="shared" si="77"/>
        <v>0</v>
      </c>
      <c r="G426" s="39">
        <f t="shared" si="77"/>
        <v>0</v>
      </c>
      <c r="H426" s="39">
        <f t="shared" si="77"/>
        <v>0</v>
      </c>
      <c r="I426" s="39">
        <f t="shared" si="77"/>
        <v>0</v>
      </c>
      <c r="J426" s="39">
        <f t="shared" si="77"/>
        <v>0</v>
      </c>
      <c r="K426" s="39">
        <f t="shared" si="77"/>
        <v>0</v>
      </c>
      <c r="L426" s="39">
        <f t="shared" si="77"/>
        <v>0</v>
      </c>
      <c r="M426" s="39">
        <f t="shared" si="69"/>
        <v>0</v>
      </c>
      <c r="N426" s="54">
        <f t="shared" si="77"/>
        <v>0</v>
      </c>
    </row>
    <row r="427" spans="1:15" customFormat="1" ht="25.5" customHeight="1" x14ac:dyDescent="0.25">
      <c r="A427" s="51">
        <v>961</v>
      </c>
      <c r="B427" s="47" t="s">
        <v>494</v>
      </c>
      <c r="C427" s="41">
        <v>0</v>
      </c>
      <c r="D427" s="41">
        <v>0</v>
      </c>
      <c r="E427" s="41">
        <v>0</v>
      </c>
      <c r="F427" s="41">
        <v>0</v>
      </c>
      <c r="G427" s="41">
        <v>0</v>
      </c>
      <c r="H427" s="41">
        <v>0</v>
      </c>
      <c r="I427" s="41">
        <v>0</v>
      </c>
      <c r="J427" s="41">
        <v>0</v>
      </c>
      <c r="K427" s="41">
        <v>0</v>
      </c>
      <c r="L427" s="41">
        <v>0</v>
      </c>
      <c r="M427" s="40">
        <f t="shared" si="69"/>
        <v>0</v>
      </c>
      <c r="N427" s="50"/>
    </row>
    <row r="428" spans="1:15" customFormat="1" ht="36" customHeight="1" x14ac:dyDescent="0.25">
      <c r="A428" s="51">
        <v>962</v>
      </c>
      <c r="B428" s="47" t="s">
        <v>495</v>
      </c>
      <c r="C428" s="41">
        <v>0</v>
      </c>
      <c r="D428" s="41">
        <v>0</v>
      </c>
      <c r="E428" s="41">
        <v>0</v>
      </c>
      <c r="F428" s="41">
        <v>0</v>
      </c>
      <c r="G428" s="41">
        <v>0</v>
      </c>
      <c r="H428" s="41">
        <v>0</v>
      </c>
      <c r="I428" s="41">
        <v>0</v>
      </c>
      <c r="J428" s="41">
        <v>0</v>
      </c>
      <c r="K428" s="41">
        <v>0</v>
      </c>
      <c r="L428" s="41">
        <v>0</v>
      </c>
      <c r="M428" s="40">
        <f t="shared" si="69"/>
        <v>0</v>
      </c>
      <c r="N428" s="50"/>
    </row>
    <row r="429" spans="1:15" customFormat="1" ht="25.5" customHeight="1" x14ac:dyDescent="0.25">
      <c r="A429" s="55">
        <v>9900</v>
      </c>
      <c r="B429" s="38" t="s">
        <v>496</v>
      </c>
      <c r="C429" s="39">
        <f t="shared" ref="C429:N429" si="78">SUM(C430)</f>
        <v>0</v>
      </c>
      <c r="D429" s="39">
        <f t="shared" si="78"/>
        <v>0</v>
      </c>
      <c r="E429" s="39">
        <f t="shared" si="78"/>
        <v>0</v>
      </c>
      <c r="F429" s="39">
        <f t="shared" si="78"/>
        <v>0</v>
      </c>
      <c r="G429" s="39">
        <f t="shared" si="78"/>
        <v>0</v>
      </c>
      <c r="H429" s="39">
        <f t="shared" si="78"/>
        <v>0</v>
      </c>
      <c r="I429" s="39">
        <f t="shared" si="78"/>
        <v>0</v>
      </c>
      <c r="J429" s="39">
        <f t="shared" si="78"/>
        <v>0</v>
      </c>
      <c r="K429" s="39">
        <f t="shared" si="78"/>
        <v>0</v>
      </c>
      <c r="L429" s="39">
        <f t="shared" si="78"/>
        <v>0</v>
      </c>
      <c r="M429" s="39">
        <f t="shared" si="69"/>
        <v>0</v>
      </c>
      <c r="N429" s="54">
        <f t="shared" si="78"/>
        <v>0</v>
      </c>
    </row>
    <row r="430" spans="1:15" customFormat="1" ht="25.5" customHeight="1" x14ac:dyDescent="0.25">
      <c r="A430" s="51">
        <v>991</v>
      </c>
      <c r="B430" s="47" t="s">
        <v>497</v>
      </c>
      <c r="C430" s="42">
        <v>0</v>
      </c>
      <c r="D430" s="42">
        <v>0</v>
      </c>
      <c r="E430" s="42">
        <v>0</v>
      </c>
      <c r="F430" s="42">
        <v>0</v>
      </c>
      <c r="G430" s="42">
        <v>0</v>
      </c>
      <c r="H430" s="42">
        <v>0</v>
      </c>
      <c r="I430" s="42">
        <v>0</v>
      </c>
      <c r="J430" s="42">
        <v>0</v>
      </c>
      <c r="K430" s="42">
        <v>0</v>
      </c>
      <c r="L430" s="42">
        <v>0</v>
      </c>
      <c r="M430" s="40">
        <f t="shared" si="69"/>
        <v>0</v>
      </c>
      <c r="N430" s="50"/>
    </row>
    <row r="431" spans="1:15" customFormat="1" ht="3" customHeight="1" x14ac:dyDescent="0.25">
      <c r="A431" s="101"/>
      <c r="B431" s="102"/>
      <c r="C431" s="103"/>
      <c r="D431" s="103"/>
      <c r="E431" s="103"/>
      <c r="F431" s="103"/>
      <c r="G431" s="103"/>
      <c r="H431" s="103"/>
      <c r="I431" s="103"/>
      <c r="J431" s="103"/>
      <c r="K431" s="103"/>
      <c r="L431" s="103"/>
      <c r="M431" s="104"/>
      <c r="N431" s="50"/>
    </row>
    <row r="432" spans="1:15" s="31" customFormat="1" ht="25.5" customHeight="1" thickBot="1" x14ac:dyDescent="0.3">
      <c r="A432" s="105"/>
      <c r="B432" s="106" t="s">
        <v>498</v>
      </c>
      <c r="C432" s="107">
        <f>C6+C43+C108+C193+C252+C311+C333+C381+C399</f>
        <v>0</v>
      </c>
      <c r="D432" s="107">
        <f>D6+D43+D108+D193+D252+D311+D333+D381+D399</f>
        <v>6100287.0899999999</v>
      </c>
      <c r="E432" s="107">
        <f t="shared" ref="E432:L432" si="79">E6+E43+E108+E193+E252+E311+E333+E381+E399</f>
        <v>8461503.4700000007</v>
      </c>
      <c r="F432" s="107">
        <f t="shared" si="79"/>
        <v>13235577.450000001</v>
      </c>
      <c r="G432" s="107">
        <f t="shared" si="79"/>
        <v>39041508.5</v>
      </c>
      <c r="H432" s="107">
        <f t="shared" si="79"/>
        <v>2301817</v>
      </c>
      <c r="I432" s="107">
        <f t="shared" si="79"/>
        <v>2500</v>
      </c>
      <c r="J432" s="107">
        <f t="shared" si="79"/>
        <v>3500</v>
      </c>
      <c r="K432" s="107">
        <f t="shared" si="79"/>
        <v>0</v>
      </c>
      <c r="L432" s="107">
        <f t="shared" si="79"/>
        <v>0</v>
      </c>
      <c r="M432" s="107">
        <f>M6+M43+M108+M193+M252+M311+M333+M381+M399</f>
        <v>69146693.510000005</v>
      </c>
      <c r="N432" s="108">
        <f>N6+N43+N108+N193+N252+N311+N333+N381+N399</f>
        <v>0</v>
      </c>
      <c r="O432" s="21"/>
    </row>
    <row r="433" spans="15:15" ht="15" hidden="1" x14ac:dyDescent="0.25"/>
    <row r="434" spans="15:15" ht="15.75" hidden="1" x14ac:dyDescent="0.25">
      <c r="O434" s="3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S.H. EGRESOS</vt:lpstr>
      <vt:lpstr>PRESUP.EGRESOS FUENTE FINANCIAM</vt:lpstr>
      <vt:lpstr>'PRESUP.EGRESOS FUENTE FINANCIAM'!Títulos_a_imprimir</vt:lpstr>
      <vt:lpstr>'S.H. EGRESOS'!Títulos_a_imprimir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Alejandro Castañeda</cp:lastModifiedBy>
  <cp:lastPrinted>2018-01-18T20:12:20Z</cp:lastPrinted>
  <dcterms:created xsi:type="dcterms:W3CDTF">2013-09-24T17:23:29Z</dcterms:created>
  <dcterms:modified xsi:type="dcterms:W3CDTF">2018-04-26T16:17:11Z</dcterms:modified>
</cp:coreProperties>
</file>