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31 DE MARZO DE 2018" sheetId="1" r:id="rId1"/>
    <sheet name="30 DE JUNIO DEL 2018" sheetId="2" r:id="rId2"/>
    <sheet name="30 DE SEPTIEMBRE DE 2018" sheetId="3" r:id="rId3"/>
    <sheet name="31 DE DICIEMBRE DE 2018" sheetId="4" r:id="rId4"/>
    <sheet name="31 DE DICIEMBRE DE 2018 1ER 19" sheetId="5" r:id="rId5"/>
  </sheets>
  <definedNames>
    <definedName name="_xlnm.Print_Area" localSheetId="1">'30 DE JUNIO DEL 2018'!$B$1:$U$31</definedName>
    <definedName name="_xlnm.Print_Area" localSheetId="2">'30 DE SEPTIEMBRE DE 2018'!$B$1:$U$31</definedName>
    <definedName name="_xlnm.Print_Area" localSheetId="3">'31 DE DICIEMBRE DE 2018'!$B$1:$U$31</definedName>
    <definedName name="_xlnm.Print_Area" localSheetId="4">'31 DE DICIEMBRE DE 2018 1ER 19'!$B$1:$U$31</definedName>
    <definedName name="_xlnm.Print_Area" localSheetId="0">'31 DE MARZO DE 2018'!$B$1:$U$31</definedName>
  </definedNames>
  <calcPr fullCalcOnLoad="1"/>
</workbook>
</file>

<file path=xl/sharedStrings.xml><?xml version="1.0" encoding="utf-8"?>
<sst xmlns="http://schemas.openxmlformats.org/spreadsheetml/2006/main" count="315" uniqueCount="54">
  <si>
    <t>MUNICIPIO</t>
  </si>
  <si>
    <t>LOCALIDAD</t>
  </si>
  <si>
    <t>RESUMEN GENERAL</t>
  </si>
  <si>
    <t>OBSERVACIONES</t>
  </si>
  <si>
    <t>TOTAL</t>
  </si>
  <si>
    <t>FEDERAL</t>
  </si>
  <si>
    <t>NOMBRE Y DESCRIPCIÓN DE LA OBRA</t>
  </si>
  <si>
    <t>ESTADO</t>
  </si>
  <si>
    <t>No. DE OBRA</t>
  </si>
  <si>
    <t>CONTRAPARTE</t>
  </si>
  <si>
    <t>ACREDITACIÓN TRIMESTRAL - REPORTE DE AVANCE FÍSICO FINANCIERO</t>
  </si>
  <si>
    <t>FINANCIERO (EN PESOS)</t>
  </si>
  <si>
    <t>REPRESENTANTE DEL PRESTADOR DEL SERVICIO</t>
  </si>
  <si>
    <t>MUNICIPIO Y/U OTROS</t>
  </si>
  <si>
    <t>NOMBRE y FIRMA</t>
  </si>
  <si>
    <t>LOCALIZACIÓN</t>
  </si>
  <si>
    <t>SITUACIÓN DE LA OBRA</t>
  </si>
  <si>
    <t>INVERSIÓN AUTORIZADA</t>
  </si>
  <si>
    <t>FÍSICO  (PORCENTAJE)</t>
  </si>
  <si>
    <t xml:space="preserve">PROGRAMA DE DEVOLUCIÓN DE DERECHOS </t>
  </si>
  <si>
    <t>INVERSIÓN EJERCIDA</t>
  </si>
  <si>
    <t xml:space="preserve">AVANCE TOTAL </t>
  </si>
  <si>
    <t>ING. JORGE MALAGÓN DÍAZ</t>
  </si>
  <si>
    <t>ESTADO : JALISCO</t>
  </si>
  <si>
    <t>Hoja 1 de ___</t>
  </si>
  <si>
    <t>DIRECTOR GENERAL DEL ORGANISMO DE CUENCA LERMA SANTIAGO PACÍFICO</t>
  </si>
  <si>
    <t>CORRESPONDIENTE AL PRIMER TRIMESTRE DE 2018</t>
  </si>
  <si>
    <t>FECHA DE CORTE: 31 DE MARZO DE 2018</t>
  </si>
  <si>
    <t>CORRESPONDIENTE AL SEGUNDO TRIMESTRE DE 2018</t>
  </si>
  <si>
    <t>FECHA DE CORTE: 30 DE JUNIO DE 2018</t>
  </si>
  <si>
    <t>FECHA DE CORTE: 30 DE SEPTIEMBRE DE 2018</t>
  </si>
  <si>
    <t>CORRESPONDIENTE AL TERCER TRIMESTRE DE 2018</t>
  </si>
  <si>
    <t>CORRESPONDIENTE AL CUARTO TRIMESTRE DE 2018</t>
  </si>
  <si>
    <t>FECHA DE CORTE: 31 DE DICIEMBRE DE 2018</t>
  </si>
  <si>
    <t>COLOTLAN</t>
  </si>
  <si>
    <t>Mantenimiento; reactivos para desinfeccion; SUMINISTRO DE INSUMO A BASE DE HIPOCLORITO DE SODIO AL 13% PARA DESINFECCION DEL AGUA.</t>
  </si>
  <si>
    <t>IT</t>
  </si>
  <si>
    <t>EN ESPERA DE RECURSO FEDERAL</t>
  </si>
  <si>
    <t>Rehabilitacion y sustitucion de infraestructura Hidraulica; Estacion de bombeo; SUSTITUCION DE EQUIPO DE BOMBEO SUMERGIBLE DE 15 HP A 220 VOLTS EN LA LOCALIDAD DE MEZA DE FLORES REBOMBEO LAS LOBERAS.</t>
  </si>
  <si>
    <t>MEZA DE FLORES/ LAS LOBERAS</t>
  </si>
  <si>
    <t>CONCLUIDA CON RECURSO PROPIO DEL MUNICIPIO</t>
  </si>
  <si>
    <t xml:space="preserve">Rehabilitacion y sustitucion de infraestructura hidraulica; Estacion de bombeo; SUSTITUCION DE EQUIPO DE BOMBEO SUMERGIBLE DE 60 HP A 440 VOLTS EN LA CABECERA MUNICIPAL DE COLOTLAN </t>
  </si>
  <si>
    <t xml:space="preserve">CONCLUIDA CON RECURSO PROPIO DEL MUNICIPIO </t>
  </si>
  <si>
    <r>
      <t xml:space="preserve">Linea de distribucion; linea de distribucion primaria; AMPLIACION DE RED DE AGUA POTABLE A BASE DE TUBERIA DE 3" </t>
    </r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PVC RD 26 EN EL CAMINO VIEJO A TLALTENANGO </t>
    </r>
  </si>
  <si>
    <t xml:space="preserve">Consumo de energia electrica para las siguientes fuentes de abastecimiento; Pozo el Plan y Pozo la Normal. </t>
  </si>
  <si>
    <t xml:space="preserve">DENOMINACIÓN O RAZÓN SOCIAL : SISTEMA DE AGUA POTABLE, ALCANTARILLADO Y SANEAMIENTO DEL MUNICIPIO DE COLOTLAN JALISCO </t>
  </si>
  <si>
    <t>R.F.C. SAP080407MF8</t>
  </si>
  <si>
    <t>Hoja 1</t>
  </si>
  <si>
    <t>C. ERASMO ITURRIAGA FLORES</t>
  </si>
  <si>
    <t xml:space="preserve">EN ESPERA DE RECURSO FEDERAL PARA CONCLUSION DE OBRA </t>
  </si>
  <si>
    <t xml:space="preserve">DENOMINACIÓN O RAZÓN SOCIAL : SISTEMA DE AGUA POTABLE ALCANTARILLADO Y SANEAMIENTO </t>
  </si>
  <si>
    <t>R.F.C.SAP080407MF8</t>
  </si>
  <si>
    <t>ACCION CONCLUIDA</t>
  </si>
  <si>
    <t xml:space="preserve">C. ERASMO ITURRIAGA FLORES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</si>
</sst>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"/>
    <numFmt numFmtId="176" formatCode="#,##0.0"/>
    <numFmt numFmtId="177" formatCode="d\-mmm\-yy"/>
    <numFmt numFmtId="178" formatCode="#,##0.000"/>
    <numFmt numFmtId="179" formatCode="[$€-2]\ #,##0.00_);[Red]\([$€-2]\ #,##0.00\)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4" fontId="1" fillId="33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left" vertical="center" wrapText="1"/>
    </xf>
    <xf numFmtId="4" fontId="9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left" vertical="center"/>
    </xf>
    <xf numFmtId="4" fontId="10" fillId="33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9" fontId="3" fillId="0" borderId="10" xfId="55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right" vertical="center" wrapText="1"/>
    </xf>
    <xf numFmtId="3" fontId="11" fillId="34" borderId="17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9" fontId="3" fillId="34" borderId="10" xfId="55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vertical="center"/>
    </xf>
    <xf numFmtId="4" fontId="0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justify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2" fillId="34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4</xdr:col>
      <xdr:colOff>295275</xdr:colOff>
      <xdr:row>4</xdr:row>
      <xdr:rowOff>28575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191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1743075</xdr:colOff>
      <xdr:row>28</xdr:row>
      <xdr:rowOff>133350</xdr:rowOff>
    </xdr:from>
    <xdr:to>
      <xdr:col>7</xdr:col>
      <xdr:colOff>219075</xdr:colOff>
      <xdr:row>30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114550" y="9363075"/>
          <a:ext cx="4429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FIRMO BAJO PROTESTA DE DECIR VERDAD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4</xdr:col>
      <xdr:colOff>295275</xdr:colOff>
      <xdr:row>4</xdr:row>
      <xdr:rowOff>28575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171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1743075</xdr:colOff>
      <xdr:row>28</xdr:row>
      <xdr:rowOff>133350</xdr:rowOff>
    </xdr:from>
    <xdr:to>
      <xdr:col>7</xdr:col>
      <xdr:colOff>219075</xdr:colOff>
      <xdr:row>30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114550" y="9363075"/>
          <a:ext cx="4752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FIRMO BAJO PROTESTA DE DECIR VERDAD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4</xdr:col>
      <xdr:colOff>295275</xdr:colOff>
      <xdr:row>4</xdr:row>
      <xdr:rowOff>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162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1743075</xdr:colOff>
      <xdr:row>28</xdr:row>
      <xdr:rowOff>133350</xdr:rowOff>
    </xdr:from>
    <xdr:to>
      <xdr:col>7</xdr:col>
      <xdr:colOff>219075</xdr:colOff>
      <xdr:row>30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114550" y="9363075"/>
          <a:ext cx="4762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FIRMO BAJO PROTESTA DE DECIR VERDAD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4</xdr:col>
      <xdr:colOff>295275</xdr:colOff>
      <xdr:row>4</xdr:row>
      <xdr:rowOff>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152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1743075</xdr:colOff>
      <xdr:row>28</xdr:row>
      <xdr:rowOff>133350</xdr:rowOff>
    </xdr:from>
    <xdr:to>
      <xdr:col>7</xdr:col>
      <xdr:colOff>219075</xdr:colOff>
      <xdr:row>30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114550" y="9486900"/>
          <a:ext cx="4914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FIRMO BAJO PROTESTA DE DECIR VERDAD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4</xdr:col>
      <xdr:colOff>295275</xdr:colOff>
      <xdr:row>4</xdr:row>
      <xdr:rowOff>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4191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1743075</xdr:colOff>
      <xdr:row>28</xdr:row>
      <xdr:rowOff>133350</xdr:rowOff>
    </xdr:from>
    <xdr:to>
      <xdr:col>7</xdr:col>
      <xdr:colOff>219075</xdr:colOff>
      <xdr:row>30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114550" y="9363075"/>
          <a:ext cx="5048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FIRMO BAJO PROTESTA DE DECIR VERDAD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0" zoomScaleNormal="70" zoomScalePageLayoutView="0" workbookViewId="0" topLeftCell="B1">
      <selection activeCell="L12" sqref="L12:L13"/>
    </sheetView>
  </sheetViews>
  <sheetFormatPr defaultColWidth="11.421875" defaultRowHeight="12.75"/>
  <cols>
    <col min="1" max="1" width="0.9921875" style="3" hidden="1" customWidth="1"/>
    <col min="2" max="2" width="5.57421875" style="3" customWidth="1"/>
    <col min="3" max="3" width="42.28125" style="3" customWidth="1"/>
    <col min="4" max="5" width="11.7109375" style="3" customWidth="1"/>
    <col min="6" max="6" width="9.57421875" style="3" customWidth="1"/>
    <col min="7" max="7" width="14.00390625" style="3" customWidth="1"/>
    <col min="8" max="10" width="13.421875" style="3" customWidth="1"/>
    <col min="11" max="11" width="14.00390625" style="3" customWidth="1"/>
    <col min="12" max="14" width="13.421875" style="3" customWidth="1"/>
    <col min="15" max="15" width="14.140625" style="3" customWidth="1"/>
    <col min="16" max="17" width="13.421875" style="3" customWidth="1"/>
    <col min="18" max="18" width="12.7109375" style="3" customWidth="1"/>
    <col min="19" max="21" width="8.8515625" style="3" customWidth="1"/>
    <col min="22" max="16384" width="11.421875" style="3" customWidth="1"/>
  </cols>
  <sheetData>
    <row r="1" spans="1:20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 t="s">
        <v>47</v>
      </c>
      <c r="T1" s="43"/>
    </row>
    <row r="2" spans="1:21" ht="18">
      <c r="A2" s="2"/>
      <c r="B2" s="4"/>
      <c r="C2" s="4"/>
      <c r="D2" s="2"/>
      <c r="E2" s="44" t="s">
        <v>19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"/>
      <c r="T2" s="5"/>
      <c r="U2" s="5"/>
    </row>
    <row r="3" spans="1:21" ht="12.75" customHeight="1">
      <c r="A3" s="2"/>
      <c r="B3" s="4"/>
      <c r="C3" s="4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4"/>
      <c r="U3" s="4"/>
    </row>
    <row r="4" spans="1:21" ht="12.75" customHeight="1">
      <c r="A4" s="2"/>
      <c r="C4" s="4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</row>
    <row r="5" spans="1:21" ht="12.75" customHeight="1">
      <c r="A5" s="2"/>
      <c r="B5" s="4"/>
      <c r="C5" s="4"/>
      <c r="D5" s="2"/>
      <c r="E5" s="47" t="s">
        <v>10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2"/>
      <c r="U5" s="2"/>
    </row>
    <row r="6" spans="1:21" ht="24" customHeight="1">
      <c r="A6" s="2"/>
      <c r="B6" s="4"/>
      <c r="C6" s="4"/>
      <c r="D6" s="2"/>
      <c r="E6" s="47" t="s">
        <v>26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2"/>
      <c r="U6" s="2"/>
    </row>
    <row r="7" spans="1:21" ht="12.75" customHeight="1">
      <c r="A7" s="2"/>
      <c r="B7" s="4"/>
      <c r="C7" s="4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</row>
    <row r="8" spans="1:21" ht="21.75" customHeight="1">
      <c r="A8" s="2"/>
      <c r="B8" s="4" t="s">
        <v>23</v>
      </c>
      <c r="C8" s="4"/>
      <c r="D8" s="65" t="s">
        <v>45</v>
      </c>
      <c r="E8" s="65"/>
      <c r="F8" s="65"/>
      <c r="G8" s="65"/>
      <c r="H8" s="65"/>
      <c r="I8" s="65"/>
      <c r="J8" s="65"/>
      <c r="K8" s="65"/>
      <c r="L8" s="65"/>
      <c r="M8" s="7"/>
      <c r="N8" s="4" t="s">
        <v>46</v>
      </c>
      <c r="O8" s="7"/>
      <c r="Q8" s="4"/>
      <c r="R8" s="4"/>
      <c r="S8" s="2"/>
      <c r="T8" s="2"/>
      <c r="U8" s="2"/>
    </row>
    <row r="9" spans="1:21" ht="22.5" customHeight="1">
      <c r="A9" s="2"/>
      <c r="B9" s="4"/>
      <c r="C9" s="4"/>
      <c r="D9" s="65"/>
      <c r="E9" s="65"/>
      <c r="F9" s="65"/>
      <c r="G9" s="65"/>
      <c r="H9" s="65"/>
      <c r="I9" s="65"/>
      <c r="J9" s="65"/>
      <c r="K9" s="65"/>
      <c r="L9" s="65"/>
      <c r="M9" s="7"/>
      <c r="N9" s="7"/>
      <c r="O9" s="7"/>
      <c r="P9" s="4"/>
      <c r="Q9" s="4"/>
      <c r="R9" s="4"/>
      <c r="U9" s="8" t="s">
        <v>27</v>
      </c>
    </row>
    <row r="10" spans="1:21" ht="9.75" customHeight="1" thickBot="1">
      <c r="A10" s="2"/>
      <c r="B10" s="4"/>
      <c r="C10" s="4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2"/>
      <c r="U10" s="2"/>
    </row>
    <row r="11" spans="1:21" ht="17.25" customHeight="1" thickTop="1">
      <c r="A11" s="19"/>
      <c r="B11" s="48" t="s">
        <v>8</v>
      </c>
      <c r="C11" s="51" t="s">
        <v>6</v>
      </c>
      <c r="D11" s="54" t="s">
        <v>15</v>
      </c>
      <c r="E11" s="54"/>
      <c r="F11" s="54" t="s">
        <v>16</v>
      </c>
      <c r="G11" s="54" t="s">
        <v>17</v>
      </c>
      <c r="H11" s="54"/>
      <c r="I11" s="54"/>
      <c r="J11" s="54"/>
      <c r="K11" s="54" t="s">
        <v>20</v>
      </c>
      <c r="L11" s="54"/>
      <c r="M11" s="54"/>
      <c r="N11" s="54"/>
      <c r="O11" s="54" t="s">
        <v>21</v>
      </c>
      <c r="P11" s="54"/>
      <c r="Q11" s="54"/>
      <c r="R11" s="54"/>
      <c r="S11" s="57"/>
      <c r="T11" s="57"/>
      <c r="U11" s="58"/>
    </row>
    <row r="12" spans="1:21" ht="24" customHeight="1">
      <c r="A12" s="19"/>
      <c r="B12" s="49"/>
      <c r="C12" s="52"/>
      <c r="D12" s="55" t="s">
        <v>0</v>
      </c>
      <c r="E12" s="55" t="s">
        <v>1</v>
      </c>
      <c r="F12" s="55"/>
      <c r="G12" s="55" t="s">
        <v>4</v>
      </c>
      <c r="H12" s="55" t="s">
        <v>5</v>
      </c>
      <c r="I12" s="55" t="s">
        <v>7</v>
      </c>
      <c r="J12" s="55" t="s">
        <v>13</v>
      </c>
      <c r="K12" s="55" t="s">
        <v>4</v>
      </c>
      <c r="L12" s="55" t="s">
        <v>5</v>
      </c>
      <c r="M12" s="55" t="s">
        <v>7</v>
      </c>
      <c r="N12" s="55" t="s">
        <v>13</v>
      </c>
      <c r="O12" s="55" t="s">
        <v>11</v>
      </c>
      <c r="P12" s="55"/>
      <c r="Q12" s="55"/>
      <c r="R12" s="24" t="s">
        <v>18</v>
      </c>
      <c r="S12" s="52" t="s">
        <v>3</v>
      </c>
      <c r="T12" s="52"/>
      <c r="U12" s="61"/>
    </row>
    <row r="13" spans="1:21" ht="19.5" customHeight="1" thickBot="1">
      <c r="A13" s="19"/>
      <c r="B13" s="50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 t="s">
        <v>4</v>
      </c>
      <c r="P13" s="23" t="s">
        <v>5</v>
      </c>
      <c r="Q13" s="23" t="s">
        <v>9</v>
      </c>
      <c r="R13" s="23" t="s">
        <v>4</v>
      </c>
      <c r="S13" s="62"/>
      <c r="T13" s="62"/>
      <c r="U13" s="63"/>
    </row>
    <row r="14" spans="1:21" ht="52.5" customHeight="1" thickTop="1">
      <c r="A14" s="26"/>
      <c r="B14" s="25">
        <v>1</v>
      </c>
      <c r="C14" s="31" t="s">
        <v>35</v>
      </c>
      <c r="D14" s="20" t="s">
        <v>34</v>
      </c>
      <c r="E14" s="20" t="s">
        <v>34</v>
      </c>
      <c r="F14" s="21" t="s">
        <v>36</v>
      </c>
      <c r="G14" s="21">
        <v>53440</v>
      </c>
      <c r="H14" s="30">
        <v>26720</v>
      </c>
      <c r="I14" s="30">
        <v>0</v>
      </c>
      <c r="J14" s="30">
        <v>26720</v>
      </c>
      <c r="K14" s="21">
        <f>L14+M14+N14</f>
        <v>0</v>
      </c>
      <c r="L14" s="30">
        <v>0</v>
      </c>
      <c r="M14" s="30">
        <v>0</v>
      </c>
      <c r="N14" s="30">
        <v>0</v>
      </c>
      <c r="O14" s="21">
        <f>P14+Q14</f>
        <v>0</v>
      </c>
      <c r="P14" s="30">
        <v>0</v>
      </c>
      <c r="Q14" s="21">
        <v>0</v>
      </c>
      <c r="R14" s="34">
        <f>O14/G14*100</f>
        <v>0</v>
      </c>
      <c r="S14" s="51" t="s">
        <v>37</v>
      </c>
      <c r="T14" s="51"/>
      <c r="U14" s="60"/>
    </row>
    <row r="15" spans="1:21" ht="69" customHeight="1">
      <c r="A15" s="27"/>
      <c r="B15" s="28">
        <v>2</v>
      </c>
      <c r="C15" s="32" t="s">
        <v>38</v>
      </c>
      <c r="D15" s="18" t="s">
        <v>34</v>
      </c>
      <c r="E15" s="18" t="s">
        <v>39</v>
      </c>
      <c r="F15" s="17" t="s">
        <v>36</v>
      </c>
      <c r="G15" s="17">
        <v>70180</v>
      </c>
      <c r="H15" s="10">
        <v>35090</v>
      </c>
      <c r="I15" s="10">
        <v>0</v>
      </c>
      <c r="J15" s="10">
        <v>35090</v>
      </c>
      <c r="K15" s="17">
        <v>26680</v>
      </c>
      <c r="L15" s="10">
        <v>0</v>
      </c>
      <c r="M15" s="10">
        <v>0</v>
      </c>
      <c r="N15" s="10">
        <f>26680+43500</f>
        <v>70180</v>
      </c>
      <c r="O15" s="17">
        <f>Q15</f>
        <v>70180</v>
      </c>
      <c r="P15" s="10">
        <v>0</v>
      </c>
      <c r="Q15" s="17">
        <v>70180</v>
      </c>
      <c r="R15" s="33">
        <f>Q15/O15</f>
        <v>1</v>
      </c>
      <c r="S15" s="52" t="s">
        <v>40</v>
      </c>
      <c r="T15" s="52"/>
      <c r="U15" s="59"/>
    </row>
    <row r="16" spans="1:21" ht="75" customHeight="1">
      <c r="A16" s="27"/>
      <c r="B16" s="28">
        <v>3</v>
      </c>
      <c r="C16" s="18" t="s">
        <v>41</v>
      </c>
      <c r="D16" s="18" t="s">
        <v>34</v>
      </c>
      <c r="E16" s="18" t="s">
        <v>34</v>
      </c>
      <c r="F16" s="17" t="s">
        <v>36</v>
      </c>
      <c r="G16" s="17">
        <v>17600</v>
      </c>
      <c r="H16" s="10">
        <v>8800</v>
      </c>
      <c r="I16" s="10">
        <v>0</v>
      </c>
      <c r="J16" s="10">
        <v>8800</v>
      </c>
      <c r="K16" s="17">
        <v>33390</v>
      </c>
      <c r="L16" s="10">
        <v>0</v>
      </c>
      <c r="M16" s="10">
        <v>0</v>
      </c>
      <c r="N16" s="10">
        <v>33390</v>
      </c>
      <c r="O16" s="17">
        <f>Q16</f>
        <v>33390</v>
      </c>
      <c r="P16" s="10">
        <v>0</v>
      </c>
      <c r="Q16" s="17">
        <v>33390</v>
      </c>
      <c r="R16" s="33">
        <f>Q16/G16</f>
        <v>1.897159090909091</v>
      </c>
      <c r="S16" s="52" t="s">
        <v>42</v>
      </c>
      <c r="T16" s="52"/>
      <c r="U16" s="59"/>
    </row>
    <row r="17" spans="1:21" ht="57.75" customHeight="1" thickBot="1">
      <c r="A17" s="27"/>
      <c r="B17" s="28">
        <v>4</v>
      </c>
      <c r="C17" s="18" t="s">
        <v>43</v>
      </c>
      <c r="D17" s="18" t="s">
        <v>34</v>
      </c>
      <c r="E17" s="18" t="s">
        <v>34</v>
      </c>
      <c r="F17" s="17" t="s">
        <v>36</v>
      </c>
      <c r="G17" s="17">
        <v>40710</v>
      </c>
      <c r="H17" s="10">
        <v>20355</v>
      </c>
      <c r="I17" s="10">
        <v>0</v>
      </c>
      <c r="J17" s="10">
        <v>20355</v>
      </c>
      <c r="K17" s="17">
        <f>SUM(L17:N17)</f>
        <v>40933</v>
      </c>
      <c r="L17" s="10">
        <v>0</v>
      </c>
      <c r="M17" s="10">
        <v>0</v>
      </c>
      <c r="N17" s="10">
        <v>40933</v>
      </c>
      <c r="O17" s="17">
        <v>40933</v>
      </c>
      <c r="P17" s="10">
        <v>0</v>
      </c>
      <c r="Q17" s="17">
        <v>40933</v>
      </c>
      <c r="R17" s="33">
        <f>Q17/G17</f>
        <v>1.0054777695897814</v>
      </c>
      <c r="S17" s="52" t="s">
        <v>42</v>
      </c>
      <c r="T17" s="52"/>
      <c r="U17" s="59"/>
    </row>
    <row r="18" spans="1:21" ht="60" customHeight="1" thickTop="1">
      <c r="A18" s="27"/>
      <c r="B18" s="28">
        <v>5</v>
      </c>
      <c r="C18" s="18" t="s">
        <v>44</v>
      </c>
      <c r="D18" s="18" t="s">
        <v>34</v>
      </c>
      <c r="E18" s="18" t="s">
        <v>34</v>
      </c>
      <c r="F18" s="17" t="s">
        <v>36</v>
      </c>
      <c r="G18" s="17">
        <v>76704</v>
      </c>
      <c r="H18" s="10">
        <v>38352</v>
      </c>
      <c r="I18" s="10">
        <v>0</v>
      </c>
      <c r="J18" s="10">
        <v>38352</v>
      </c>
      <c r="K18" s="17">
        <v>0</v>
      </c>
      <c r="L18" s="10">
        <v>0</v>
      </c>
      <c r="M18" s="10">
        <v>0</v>
      </c>
      <c r="N18" s="10">
        <v>0</v>
      </c>
      <c r="O18" s="17">
        <v>0</v>
      </c>
      <c r="P18" s="10">
        <v>0</v>
      </c>
      <c r="Q18" s="17">
        <v>0</v>
      </c>
      <c r="R18" s="33">
        <v>0</v>
      </c>
      <c r="S18" s="51" t="s">
        <v>37</v>
      </c>
      <c r="T18" s="51"/>
      <c r="U18" s="60"/>
    </row>
    <row r="19" spans="1:21" ht="18.75" customHeight="1" thickBot="1">
      <c r="A19" s="9"/>
      <c r="B19" s="22"/>
      <c r="C19" s="68" t="s">
        <v>2</v>
      </c>
      <c r="D19" s="68"/>
      <c r="E19" s="68"/>
      <c r="F19" s="68"/>
      <c r="G19" s="29">
        <f aca="true" t="shared" si="0" ref="G19:Q19">SUM(G14:G18)</f>
        <v>258634</v>
      </c>
      <c r="H19" s="29">
        <f t="shared" si="0"/>
        <v>129317</v>
      </c>
      <c r="I19" s="29">
        <f t="shared" si="0"/>
        <v>0</v>
      </c>
      <c r="J19" s="29">
        <f t="shared" si="0"/>
        <v>129317</v>
      </c>
      <c r="K19" s="29">
        <f t="shared" si="0"/>
        <v>101003</v>
      </c>
      <c r="L19" s="29">
        <f t="shared" si="0"/>
        <v>0</v>
      </c>
      <c r="M19" s="29">
        <f t="shared" si="0"/>
        <v>0</v>
      </c>
      <c r="N19" s="29">
        <f t="shared" si="0"/>
        <v>144503</v>
      </c>
      <c r="O19" s="29">
        <f t="shared" si="0"/>
        <v>144503</v>
      </c>
      <c r="P19" s="29">
        <f t="shared" si="0"/>
        <v>0</v>
      </c>
      <c r="Q19" s="29">
        <f t="shared" si="0"/>
        <v>144503</v>
      </c>
      <c r="R19" s="29">
        <f>O19/G19*100</f>
        <v>55.87161780740352</v>
      </c>
      <c r="S19" s="66"/>
      <c r="T19" s="66"/>
      <c r="U19" s="67"/>
    </row>
    <row r="20" spans="1:21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"/>
      <c r="T20" s="4"/>
      <c r="U20" s="4"/>
    </row>
    <row r="21" spans="1:21" ht="12.7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</row>
    <row r="22" spans="1:21" ht="12.7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"/>
      <c r="T22" s="4"/>
      <c r="U22" s="4"/>
    </row>
    <row r="23" spans="1:21" ht="24" customHeight="1">
      <c r="A23" s="11"/>
      <c r="B23" s="4"/>
      <c r="C23" s="4"/>
      <c r="D23" s="4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9" t="s">
        <v>25</v>
      </c>
      <c r="Q23" s="69"/>
      <c r="R23" s="69"/>
      <c r="S23" s="4"/>
      <c r="T23" s="4"/>
      <c r="U23" s="4"/>
    </row>
    <row r="24" spans="1:21" ht="33.75" customHeight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9"/>
      <c r="Q24" s="69"/>
      <c r="R24" s="69"/>
      <c r="S24" s="4"/>
      <c r="T24" s="4"/>
      <c r="U24" s="4"/>
    </row>
    <row r="25" spans="1:21" ht="12.7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>
      <c r="A26" s="11"/>
      <c r="B26" s="4"/>
      <c r="C26" s="4"/>
      <c r="D26" s="12"/>
      <c r="E26" s="13"/>
      <c r="F26" s="14"/>
      <c r="G26" s="12"/>
      <c r="H26" s="4"/>
      <c r="I26" s="4"/>
      <c r="J26" s="4"/>
      <c r="K26" s="4"/>
      <c r="L26" s="4"/>
      <c r="M26" s="4"/>
      <c r="N26" s="4"/>
      <c r="O26" s="4"/>
      <c r="P26" s="12"/>
      <c r="Q26" s="15"/>
      <c r="R26" s="12"/>
      <c r="S26" s="4"/>
      <c r="T26" s="4"/>
      <c r="U26" s="4"/>
    </row>
    <row r="27" spans="1:21" ht="12.75">
      <c r="A27" s="11"/>
      <c r="B27" s="11"/>
      <c r="C27" s="16"/>
      <c r="D27" s="64" t="s">
        <v>14</v>
      </c>
      <c r="E27" s="64"/>
      <c r="F27" s="64"/>
      <c r="G27" s="64"/>
      <c r="H27" s="11"/>
      <c r="I27" s="11"/>
      <c r="J27" s="11"/>
      <c r="K27" s="11"/>
      <c r="L27" s="11"/>
      <c r="M27" s="11"/>
      <c r="N27" s="11"/>
      <c r="O27" s="11"/>
      <c r="P27" s="64" t="s">
        <v>22</v>
      </c>
      <c r="Q27" s="64"/>
      <c r="R27" s="64"/>
      <c r="S27" s="11"/>
      <c r="T27" s="11"/>
      <c r="U27" s="11"/>
    </row>
    <row r="28" spans="1:21" ht="12.75">
      <c r="A28" s="11"/>
      <c r="B28" s="11"/>
      <c r="C28" s="16"/>
      <c r="D28" s="64" t="s">
        <v>48</v>
      </c>
      <c r="E28" s="64"/>
      <c r="F28" s="64"/>
      <c r="G28" s="64"/>
      <c r="H28" s="11"/>
      <c r="I28" s="11"/>
      <c r="J28" s="11"/>
      <c r="K28" s="11"/>
      <c r="L28" s="64"/>
      <c r="M28" s="64"/>
      <c r="N28" s="64"/>
      <c r="O28" s="64"/>
      <c r="P28" s="11"/>
      <c r="Q28" s="11"/>
      <c r="R28" s="11"/>
      <c r="S28" s="11"/>
      <c r="T28" s="11"/>
      <c r="U28" s="11"/>
    </row>
  </sheetData>
  <sheetProtection/>
  <mergeCells count="39">
    <mergeCell ref="L28:O28"/>
    <mergeCell ref="D8:L9"/>
    <mergeCell ref="S19:U19"/>
    <mergeCell ref="C19:F19"/>
    <mergeCell ref="P23:R24"/>
    <mergeCell ref="D27:G27"/>
    <mergeCell ref="P27:R27"/>
    <mergeCell ref="D28:G28"/>
    <mergeCell ref="S14:U14"/>
    <mergeCell ref="S15:U15"/>
    <mergeCell ref="S16:U16"/>
    <mergeCell ref="S17:U17"/>
    <mergeCell ref="S18:U18"/>
    <mergeCell ref="L12:L13"/>
    <mergeCell ref="M12:M13"/>
    <mergeCell ref="N12:N13"/>
    <mergeCell ref="O12:Q12"/>
    <mergeCell ref="S12:U12"/>
    <mergeCell ref="S13:U13"/>
    <mergeCell ref="K11:N11"/>
    <mergeCell ref="O11:R11"/>
    <mergeCell ref="S11:U11"/>
    <mergeCell ref="D12:D13"/>
    <mergeCell ref="E12:E13"/>
    <mergeCell ref="G12:G13"/>
    <mergeCell ref="H12:H13"/>
    <mergeCell ref="I12:I13"/>
    <mergeCell ref="J12:J13"/>
    <mergeCell ref="K12:K13"/>
    <mergeCell ref="S1:T1"/>
    <mergeCell ref="E2:R2"/>
    <mergeCell ref="E3:R3"/>
    <mergeCell ref="E5:R5"/>
    <mergeCell ref="E6:R6"/>
    <mergeCell ref="B11:B13"/>
    <mergeCell ref="C11:C13"/>
    <mergeCell ref="D11:E11"/>
    <mergeCell ref="F11:F13"/>
    <mergeCell ref="G11:J11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70" zoomScaleNormal="70" zoomScalePageLayoutView="0" workbookViewId="0" topLeftCell="B1">
      <selection activeCell="E12" sqref="E12:E13"/>
    </sheetView>
  </sheetViews>
  <sheetFormatPr defaultColWidth="11.421875" defaultRowHeight="12.75"/>
  <cols>
    <col min="1" max="1" width="0.9921875" style="3" hidden="1" customWidth="1"/>
    <col min="2" max="2" width="5.57421875" style="3" customWidth="1"/>
    <col min="3" max="3" width="40.7109375" style="3" customWidth="1"/>
    <col min="4" max="4" width="13.00390625" style="3" customWidth="1"/>
    <col min="5" max="5" width="12.57421875" style="3" customWidth="1"/>
    <col min="6" max="6" width="13.8515625" style="3" customWidth="1"/>
    <col min="7" max="7" width="14.00390625" style="3" customWidth="1"/>
    <col min="8" max="10" width="13.421875" style="3" customWidth="1"/>
    <col min="11" max="11" width="14.00390625" style="3" customWidth="1"/>
    <col min="12" max="14" width="13.421875" style="3" customWidth="1"/>
    <col min="15" max="15" width="14.140625" style="3" customWidth="1"/>
    <col min="16" max="17" width="13.421875" style="3" customWidth="1"/>
    <col min="18" max="18" width="12.7109375" style="3" customWidth="1"/>
    <col min="19" max="21" width="8.8515625" style="3" customWidth="1"/>
    <col min="22" max="16384" width="11.421875" style="3" customWidth="1"/>
  </cols>
  <sheetData>
    <row r="1" spans="1:20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 t="s">
        <v>47</v>
      </c>
      <c r="T1" s="43"/>
    </row>
    <row r="2" spans="1:21" ht="18">
      <c r="A2" s="2"/>
      <c r="B2" s="4"/>
      <c r="C2" s="4"/>
      <c r="D2" s="2"/>
      <c r="E2" s="44" t="s">
        <v>19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"/>
      <c r="T2" s="5"/>
      <c r="U2" s="5"/>
    </row>
    <row r="3" spans="1:21" ht="12.75" customHeight="1">
      <c r="A3" s="2"/>
      <c r="B3" s="4"/>
      <c r="C3" s="4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4"/>
      <c r="U3" s="4"/>
    </row>
    <row r="4" spans="1:21" ht="12.75" customHeight="1">
      <c r="A4" s="2"/>
      <c r="C4" s="4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</row>
    <row r="5" spans="1:21" ht="12.75" customHeight="1">
      <c r="A5" s="2"/>
      <c r="B5" s="4"/>
      <c r="C5" s="4"/>
      <c r="D5" s="2"/>
      <c r="E5" s="47" t="s">
        <v>10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2"/>
      <c r="U5" s="2"/>
    </row>
    <row r="6" spans="1:21" ht="24" customHeight="1">
      <c r="A6" s="2"/>
      <c r="B6" s="4"/>
      <c r="C6" s="4"/>
      <c r="D6" s="2"/>
      <c r="E6" s="47" t="s">
        <v>28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2"/>
      <c r="U6" s="2"/>
    </row>
    <row r="7" spans="1:21" ht="12.75" customHeight="1">
      <c r="A7" s="2"/>
      <c r="B7" s="4"/>
      <c r="C7" s="4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</row>
    <row r="8" spans="1:21" ht="21.75" customHeight="1">
      <c r="A8" s="2"/>
      <c r="B8" s="4" t="s">
        <v>23</v>
      </c>
      <c r="C8" s="4"/>
      <c r="D8" s="65" t="s">
        <v>45</v>
      </c>
      <c r="E8" s="65"/>
      <c r="F8" s="65"/>
      <c r="G8" s="65"/>
      <c r="H8" s="65"/>
      <c r="I8" s="65"/>
      <c r="J8" s="65"/>
      <c r="K8" s="65"/>
      <c r="L8" s="65"/>
      <c r="M8" s="7"/>
      <c r="N8" s="4" t="s">
        <v>46</v>
      </c>
      <c r="O8" s="7"/>
      <c r="Q8" s="4"/>
      <c r="R8" s="4"/>
      <c r="S8" s="2"/>
      <c r="T8" s="2"/>
      <c r="U8" s="2"/>
    </row>
    <row r="9" spans="1:21" ht="22.5" customHeight="1">
      <c r="A9" s="2"/>
      <c r="B9" s="4"/>
      <c r="C9" s="4"/>
      <c r="D9" s="65"/>
      <c r="E9" s="65"/>
      <c r="F9" s="65"/>
      <c r="G9" s="65"/>
      <c r="H9" s="65"/>
      <c r="I9" s="65"/>
      <c r="J9" s="65"/>
      <c r="K9" s="65"/>
      <c r="L9" s="65"/>
      <c r="M9" s="7"/>
      <c r="N9" s="7"/>
      <c r="O9" s="7"/>
      <c r="P9" s="4"/>
      <c r="Q9" s="4"/>
      <c r="R9" s="4"/>
      <c r="U9" s="8" t="s">
        <v>29</v>
      </c>
    </row>
    <row r="10" spans="1:21" ht="9.75" customHeight="1" thickBot="1">
      <c r="A10" s="2"/>
      <c r="B10" s="4"/>
      <c r="C10" s="4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2"/>
      <c r="U10" s="2"/>
    </row>
    <row r="11" spans="1:21" ht="17.25" customHeight="1" thickTop="1">
      <c r="A11" s="19"/>
      <c r="B11" s="48" t="s">
        <v>8</v>
      </c>
      <c r="C11" s="51" t="s">
        <v>6</v>
      </c>
      <c r="D11" s="54" t="s">
        <v>15</v>
      </c>
      <c r="E11" s="54"/>
      <c r="F11" s="54" t="s">
        <v>16</v>
      </c>
      <c r="G11" s="54" t="s">
        <v>17</v>
      </c>
      <c r="H11" s="54"/>
      <c r="I11" s="54"/>
      <c r="J11" s="54"/>
      <c r="K11" s="54" t="s">
        <v>20</v>
      </c>
      <c r="L11" s="54"/>
      <c r="M11" s="54"/>
      <c r="N11" s="54"/>
      <c r="O11" s="54" t="s">
        <v>21</v>
      </c>
      <c r="P11" s="54"/>
      <c r="Q11" s="54"/>
      <c r="R11" s="54"/>
      <c r="S11" s="57"/>
      <c r="T11" s="57"/>
      <c r="U11" s="58"/>
    </row>
    <row r="12" spans="1:21" ht="24" customHeight="1">
      <c r="A12" s="19"/>
      <c r="B12" s="49"/>
      <c r="C12" s="52"/>
      <c r="D12" s="55" t="s">
        <v>0</v>
      </c>
      <c r="E12" s="55" t="s">
        <v>1</v>
      </c>
      <c r="F12" s="55"/>
      <c r="G12" s="55" t="s">
        <v>4</v>
      </c>
      <c r="H12" s="55" t="s">
        <v>5</v>
      </c>
      <c r="I12" s="55" t="s">
        <v>7</v>
      </c>
      <c r="J12" s="55" t="s">
        <v>13</v>
      </c>
      <c r="K12" s="55" t="s">
        <v>4</v>
      </c>
      <c r="L12" s="55" t="s">
        <v>5</v>
      </c>
      <c r="M12" s="55" t="s">
        <v>7</v>
      </c>
      <c r="N12" s="55" t="s">
        <v>13</v>
      </c>
      <c r="O12" s="55" t="s">
        <v>11</v>
      </c>
      <c r="P12" s="55"/>
      <c r="Q12" s="55"/>
      <c r="R12" s="24" t="s">
        <v>18</v>
      </c>
      <c r="S12" s="52" t="s">
        <v>3</v>
      </c>
      <c r="T12" s="52"/>
      <c r="U12" s="61"/>
    </row>
    <row r="13" spans="1:21" ht="19.5" customHeight="1" thickBot="1">
      <c r="A13" s="19"/>
      <c r="B13" s="50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 t="s">
        <v>4</v>
      </c>
      <c r="P13" s="23" t="s">
        <v>5</v>
      </c>
      <c r="Q13" s="23" t="s">
        <v>9</v>
      </c>
      <c r="R13" s="23" t="s">
        <v>4</v>
      </c>
      <c r="S13" s="62"/>
      <c r="T13" s="62"/>
      <c r="U13" s="63"/>
    </row>
    <row r="14" spans="1:21" ht="52.5" customHeight="1" thickTop="1">
      <c r="A14" s="26"/>
      <c r="B14" s="25">
        <v>1</v>
      </c>
      <c r="C14" s="31" t="s">
        <v>35</v>
      </c>
      <c r="D14" s="20" t="s">
        <v>34</v>
      </c>
      <c r="E14" s="20" t="s">
        <v>34</v>
      </c>
      <c r="F14" s="21" t="s">
        <v>36</v>
      </c>
      <c r="G14" s="21">
        <v>53440</v>
      </c>
      <c r="H14" s="30">
        <v>26720</v>
      </c>
      <c r="I14" s="30">
        <v>0</v>
      </c>
      <c r="J14" s="30">
        <v>26720</v>
      </c>
      <c r="K14" s="21">
        <f>L14+M14+N14</f>
        <v>0</v>
      </c>
      <c r="L14" s="30">
        <v>0</v>
      </c>
      <c r="M14" s="30">
        <v>0</v>
      </c>
      <c r="N14" s="30">
        <v>0</v>
      </c>
      <c r="O14" s="21">
        <f>P14+Q14</f>
        <v>0</v>
      </c>
      <c r="P14" s="30">
        <v>0</v>
      </c>
      <c r="Q14" s="21">
        <v>0</v>
      </c>
      <c r="R14" s="34">
        <f>O14/G14*100</f>
        <v>0</v>
      </c>
      <c r="S14" s="51" t="s">
        <v>37</v>
      </c>
      <c r="T14" s="51"/>
      <c r="U14" s="60"/>
    </row>
    <row r="15" spans="1:21" s="42" customFormat="1" ht="69" customHeight="1">
      <c r="A15" s="35"/>
      <c r="B15" s="36">
        <v>2</v>
      </c>
      <c r="C15" s="37" t="s">
        <v>38</v>
      </c>
      <c r="D15" s="38" t="s">
        <v>34</v>
      </c>
      <c r="E15" s="38" t="s">
        <v>39</v>
      </c>
      <c r="F15" s="39" t="s">
        <v>36</v>
      </c>
      <c r="G15" s="39">
        <v>70180</v>
      </c>
      <c r="H15" s="40">
        <v>35090</v>
      </c>
      <c r="I15" s="40">
        <v>0</v>
      </c>
      <c r="J15" s="40">
        <v>35090</v>
      </c>
      <c r="K15" s="39">
        <v>26680</v>
      </c>
      <c r="L15" s="40">
        <v>0</v>
      </c>
      <c r="M15" s="40">
        <v>0</v>
      </c>
      <c r="N15" s="40">
        <f>26680+43500</f>
        <v>70180</v>
      </c>
      <c r="O15" s="39">
        <f>Q15</f>
        <v>70180</v>
      </c>
      <c r="P15" s="40">
        <v>0</v>
      </c>
      <c r="Q15" s="39">
        <v>70180</v>
      </c>
      <c r="R15" s="41">
        <f>Q15/O15</f>
        <v>1</v>
      </c>
      <c r="S15" s="70" t="s">
        <v>40</v>
      </c>
      <c r="T15" s="70"/>
      <c r="U15" s="71"/>
    </row>
    <row r="16" spans="1:21" s="42" customFormat="1" ht="75" customHeight="1">
      <c r="A16" s="35"/>
      <c r="B16" s="36">
        <v>3</v>
      </c>
      <c r="C16" s="38" t="s">
        <v>41</v>
      </c>
      <c r="D16" s="38" t="s">
        <v>34</v>
      </c>
      <c r="E16" s="38" t="s">
        <v>34</v>
      </c>
      <c r="F16" s="39" t="s">
        <v>36</v>
      </c>
      <c r="G16" s="39">
        <v>17600</v>
      </c>
      <c r="H16" s="40">
        <v>8800</v>
      </c>
      <c r="I16" s="40">
        <v>0</v>
      </c>
      <c r="J16" s="40">
        <v>8800</v>
      </c>
      <c r="K16" s="39">
        <v>33390</v>
      </c>
      <c r="L16" s="40">
        <v>0</v>
      </c>
      <c r="M16" s="40">
        <v>0</v>
      </c>
      <c r="N16" s="40">
        <v>33390</v>
      </c>
      <c r="O16" s="39">
        <f>Q16</f>
        <v>33390</v>
      </c>
      <c r="P16" s="40">
        <v>0</v>
      </c>
      <c r="Q16" s="39">
        <v>33390</v>
      </c>
      <c r="R16" s="41">
        <f>Q16/G16</f>
        <v>1.897159090909091</v>
      </c>
      <c r="S16" s="70" t="s">
        <v>42</v>
      </c>
      <c r="T16" s="70"/>
      <c r="U16" s="71"/>
    </row>
    <row r="17" spans="1:21" s="42" customFormat="1" ht="57.75" customHeight="1" thickBot="1">
      <c r="A17" s="35"/>
      <c r="B17" s="36">
        <v>4</v>
      </c>
      <c r="C17" s="38" t="s">
        <v>43</v>
      </c>
      <c r="D17" s="38" t="s">
        <v>34</v>
      </c>
      <c r="E17" s="38" t="s">
        <v>34</v>
      </c>
      <c r="F17" s="39" t="s">
        <v>36</v>
      </c>
      <c r="G17" s="39">
        <v>40710</v>
      </c>
      <c r="H17" s="40">
        <v>20355</v>
      </c>
      <c r="I17" s="40">
        <v>0</v>
      </c>
      <c r="J17" s="40">
        <v>20355</v>
      </c>
      <c r="K17" s="39">
        <f>SUM(L17:N17)</f>
        <v>40933</v>
      </c>
      <c r="L17" s="40">
        <v>0</v>
      </c>
      <c r="M17" s="40">
        <v>0</v>
      </c>
      <c r="N17" s="40">
        <v>40933</v>
      </c>
      <c r="O17" s="39">
        <v>40933</v>
      </c>
      <c r="P17" s="40">
        <v>0</v>
      </c>
      <c r="Q17" s="39">
        <v>40933</v>
      </c>
      <c r="R17" s="41">
        <f>Q17/G17</f>
        <v>1.0054777695897814</v>
      </c>
      <c r="S17" s="70" t="s">
        <v>42</v>
      </c>
      <c r="T17" s="70"/>
      <c r="U17" s="71"/>
    </row>
    <row r="18" spans="1:21" ht="60" customHeight="1" thickTop="1">
      <c r="A18" s="27"/>
      <c r="B18" s="28">
        <v>5</v>
      </c>
      <c r="C18" s="18" t="s">
        <v>44</v>
      </c>
      <c r="D18" s="18" t="s">
        <v>34</v>
      </c>
      <c r="E18" s="18" t="s">
        <v>34</v>
      </c>
      <c r="F18" s="17" t="s">
        <v>36</v>
      </c>
      <c r="G18" s="17">
        <v>76704</v>
      </c>
      <c r="H18" s="10">
        <v>38352</v>
      </c>
      <c r="I18" s="10">
        <v>0</v>
      </c>
      <c r="J18" s="10">
        <v>38352</v>
      </c>
      <c r="K18" s="17">
        <v>0</v>
      </c>
      <c r="L18" s="10">
        <v>0</v>
      </c>
      <c r="M18" s="10">
        <v>0</v>
      </c>
      <c r="N18" s="10">
        <v>0</v>
      </c>
      <c r="O18" s="17">
        <v>0</v>
      </c>
      <c r="P18" s="10">
        <v>0</v>
      </c>
      <c r="Q18" s="17">
        <v>0</v>
      </c>
      <c r="R18" s="33">
        <v>0</v>
      </c>
      <c r="S18" s="51" t="s">
        <v>37</v>
      </c>
      <c r="T18" s="51"/>
      <c r="U18" s="60"/>
    </row>
    <row r="19" spans="1:21" ht="18.75" customHeight="1" thickBot="1">
      <c r="A19" s="9"/>
      <c r="B19" s="22"/>
      <c r="C19" s="68" t="s">
        <v>2</v>
      </c>
      <c r="D19" s="68"/>
      <c r="E19" s="68"/>
      <c r="F19" s="68"/>
      <c r="G19" s="29">
        <f aca="true" t="shared" si="0" ref="G19:Q19">SUM(G14:G18)</f>
        <v>258634</v>
      </c>
      <c r="H19" s="29">
        <f t="shared" si="0"/>
        <v>129317</v>
      </c>
      <c r="I19" s="29">
        <f t="shared" si="0"/>
        <v>0</v>
      </c>
      <c r="J19" s="29">
        <f t="shared" si="0"/>
        <v>129317</v>
      </c>
      <c r="K19" s="29">
        <f t="shared" si="0"/>
        <v>101003</v>
      </c>
      <c r="L19" s="29">
        <f t="shared" si="0"/>
        <v>0</v>
      </c>
      <c r="M19" s="29">
        <f t="shared" si="0"/>
        <v>0</v>
      </c>
      <c r="N19" s="29">
        <f t="shared" si="0"/>
        <v>144503</v>
      </c>
      <c r="O19" s="29">
        <f t="shared" si="0"/>
        <v>144503</v>
      </c>
      <c r="P19" s="29">
        <f t="shared" si="0"/>
        <v>0</v>
      </c>
      <c r="Q19" s="29">
        <f t="shared" si="0"/>
        <v>144503</v>
      </c>
      <c r="R19" s="29">
        <f>O19/G19*100</f>
        <v>55.87161780740352</v>
      </c>
      <c r="S19" s="66"/>
      <c r="T19" s="66"/>
      <c r="U19" s="67"/>
    </row>
    <row r="20" spans="1:21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"/>
      <c r="T20" s="4"/>
      <c r="U20" s="4"/>
    </row>
    <row r="21" spans="1:21" ht="12.7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</row>
    <row r="22" spans="1:21" ht="12.7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"/>
      <c r="T22" s="4"/>
      <c r="U22" s="4"/>
    </row>
    <row r="23" spans="1:21" ht="24" customHeight="1">
      <c r="A23" s="11"/>
      <c r="B23" s="4"/>
      <c r="C23" s="4"/>
      <c r="D23" s="4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9" t="s">
        <v>25</v>
      </c>
      <c r="Q23" s="69"/>
      <c r="R23" s="69"/>
      <c r="S23" s="4"/>
      <c r="T23" s="4"/>
      <c r="U23" s="4"/>
    </row>
    <row r="24" spans="1:21" ht="33.75" customHeight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9"/>
      <c r="Q24" s="69"/>
      <c r="R24" s="69"/>
      <c r="S24" s="4"/>
      <c r="T24" s="4"/>
      <c r="U24" s="4"/>
    </row>
    <row r="25" spans="1:21" ht="12.7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>
      <c r="A26" s="11"/>
      <c r="B26" s="4"/>
      <c r="C26" s="4"/>
      <c r="D26" s="12"/>
      <c r="E26" s="13"/>
      <c r="F26" s="14"/>
      <c r="G26" s="12"/>
      <c r="H26" s="4"/>
      <c r="I26" s="4"/>
      <c r="J26" s="4"/>
      <c r="K26" s="4"/>
      <c r="L26" s="4"/>
      <c r="M26" s="4"/>
      <c r="N26" s="4"/>
      <c r="O26" s="4"/>
      <c r="P26" s="12"/>
      <c r="Q26" s="15"/>
      <c r="R26" s="12"/>
      <c r="S26" s="4"/>
      <c r="T26" s="4"/>
      <c r="U26" s="4"/>
    </row>
    <row r="27" spans="1:21" ht="12.75">
      <c r="A27" s="11"/>
      <c r="B27" s="11"/>
      <c r="C27" s="16"/>
      <c r="D27" s="64" t="s">
        <v>14</v>
      </c>
      <c r="E27" s="64"/>
      <c r="F27" s="64"/>
      <c r="G27" s="64"/>
      <c r="H27" s="11"/>
      <c r="I27" s="11"/>
      <c r="J27" s="11"/>
      <c r="K27" s="11"/>
      <c r="L27" s="11"/>
      <c r="M27" s="11"/>
      <c r="N27" s="11"/>
      <c r="O27" s="11"/>
      <c r="P27" s="64" t="s">
        <v>22</v>
      </c>
      <c r="Q27" s="64"/>
      <c r="R27" s="64"/>
      <c r="S27" s="11"/>
      <c r="T27" s="11"/>
      <c r="U27" s="11"/>
    </row>
    <row r="28" spans="1:21" ht="12.75">
      <c r="A28" s="11"/>
      <c r="B28" s="11"/>
      <c r="C28" s="16"/>
      <c r="D28" s="64" t="s">
        <v>48</v>
      </c>
      <c r="E28" s="64"/>
      <c r="F28" s="64"/>
      <c r="G28" s="64"/>
      <c r="H28" s="11"/>
      <c r="I28" s="11"/>
      <c r="J28" s="11"/>
      <c r="K28" s="11"/>
      <c r="L28" s="64"/>
      <c r="M28" s="64"/>
      <c r="N28" s="64"/>
      <c r="O28" s="64"/>
      <c r="P28" s="11"/>
      <c r="Q28" s="11"/>
      <c r="R28" s="11"/>
      <c r="S28" s="11"/>
      <c r="T28" s="11"/>
      <c r="U28" s="11"/>
    </row>
  </sheetData>
  <sheetProtection/>
  <mergeCells count="39">
    <mergeCell ref="L28:O28"/>
    <mergeCell ref="D28:G28"/>
    <mergeCell ref="S17:U17"/>
    <mergeCell ref="S18:U18"/>
    <mergeCell ref="C19:F19"/>
    <mergeCell ref="S19:U19"/>
    <mergeCell ref="P23:R24"/>
    <mergeCell ref="D27:G27"/>
    <mergeCell ref="P27:R27"/>
    <mergeCell ref="O12:Q12"/>
    <mergeCell ref="S12:U12"/>
    <mergeCell ref="S13:U13"/>
    <mergeCell ref="S14:U14"/>
    <mergeCell ref="S15:U15"/>
    <mergeCell ref="S16:U16"/>
    <mergeCell ref="O11:R11"/>
    <mergeCell ref="S11:U11"/>
    <mergeCell ref="D12:D13"/>
    <mergeCell ref="E12:E13"/>
    <mergeCell ref="G12:G13"/>
    <mergeCell ref="H12:H13"/>
    <mergeCell ref="I12:I13"/>
    <mergeCell ref="J12:J13"/>
    <mergeCell ref="K12:K13"/>
    <mergeCell ref="L12:L13"/>
    <mergeCell ref="B11:B13"/>
    <mergeCell ref="C11:C13"/>
    <mergeCell ref="D11:E11"/>
    <mergeCell ref="F11:F13"/>
    <mergeCell ref="G11:J11"/>
    <mergeCell ref="K11:N11"/>
    <mergeCell ref="M12:M13"/>
    <mergeCell ref="N12:N13"/>
    <mergeCell ref="S1:T1"/>
    <mergeCell ref="E2:R2"/>
    <mergeCell ref="E3:R3"/>
    <mergeCell ref="E5:R5"/>
    <mergeCell ref="E6:R6"/>
    <mergeCell ref="D8:L9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="70" zoomScaleNormal="70" zoomScalePageLayoutView="0" workbookViewId="0" topLeftCell="B1">
      <selection activeCell="E12" sqref="E12:E13"/>
    </sheetView>
  </sheetViews>
  <sheetFormatPr defaultColWidth="11.421875" defaultRowHeight="12.75"/>
  <cols>
    <col min="1" max="1" width="0.9921875" style="3" hidden="1" customWidth="1"/>
    <col min="2" max="2" width="5.57421875" style="3" customWidth="1"/>
    <col min="3" max="3" width="40.57421875" style="3" customWidth="1"/>
    <col min="4" max="4" width="13.00390625" style="3" customWidth="1"/>
    <col min="5" max="5" width="12.57421875" style="3" customWidth="1"/>
    <col min="6" max="6" width="14.140625" style="3" customWidth="1"/>
    <col min="7" max="7" width="14.00390625" style="3" customWidth="1"/>
    <col min="8" max="10" width="13.421875" style="3" customWidth="1"/>
    <col min="11" max="11" width="14.00390625" style="3" customWidth="1"/>
    <col min="12" max="14" width="13.421875" style="3" customWidth="1"/>
    <col min="15" max="15" width="14.140625" style="3" customWidth="1"/>
    <col min="16" max="17" width="13.421875" style="3" customWidth="1"/>
    <col min="18" max="18" width="12.7109375" style="3" customWidth="1"/>
    <col min="19" max="21" width="8.8515625" style="3" customWidth="1"/>
    <col min="22" max="16384" width="11.421875" style="3" customWidth="1"/>
  </cols>
  <sheetData>
    <row r="1" spans="1:20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 t="s">
        <v>24</v>
      </c>
      <c r="T1" s="43"/>
    </row>
    <row r="2" spans="1:21" ht="18">
      <c r="A2" s="2"/>
      <c r="B2" s="4"/>
      <c r="C2" s="4"/>
      <c r="D2" s="2"/>
      <c r="E2" s="44" t="s">
        <v>19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"/>
      <c r="T2" s="5"/>
      <c r="U2" s="5"/>
    </row>
    <row r="3" spans="1:21" ht="12.75" customHeight="1">
      <c r="A3" s="2"/>
      <c r="B3" s="4"/>
      <c r="C3" s="4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4"/>
      <c r="U3" s="4"/>
    </row>
    <row r="4" spans="1:21" ht="12.75" customHeight="1">
      <c r="A4" s="2"/>
      <c r="C4" s="4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</row>
    <row r="5" spans="1:21" ht="12.75" customHeight="1">
      <c r="A5" s="2"/>
      <c r="B5" s="4"/>
      <c r="C5" s="4"/>
      <c r="D5" s="2"/>
      <c r="E5" s="47" t="s">
        <v>10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2"/>
      <c r="U5" s="2"/>
    </row>
    <row r="6" spans="1:21" ht="24" customHeight="1">
      <c r="A6" s="2"/>
      <c r="B6" s="4"/>
      <c r="C6" s="4"/>
      <c r="D6" s="2"/>
      <c r="E6" s="47" t="s">
        <v>31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2"/>
      <c r="U6" s="2"/>
    </row>
    <row r="7" spans="1:21" ht="12.75" customHeight="1">
      <c r="A7" s="2"/>
      <c r="B7" s="4"/>
      <c r="C7" s="4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</row>
    <row r="8" spans="1:21" ht="21.75" customHeight="1">
      <c r="A8" s="2"/>
      <c r="B8" s="4" t="s">
        <v>23</v>
      </c>
      <c r="C8" s="4"/>
      <c r="D8" s="65" t="s">
        <v>50</v>
      </c>
      <c r="E8" s="65"/>
      <c r="F8" s="65"/>
      <c r="G8" s="65"/>
      <c r="H8" s="65"/>
      <c r="I8" s="65"/>
      <c r="J8" s="65"/>
      <c r="K8" s="65"/>
      <c r="L8" s="65"/>
      <c r="M8" s="7"/>
      <c r="N8" s="4" t="s">
        <v>46</v>
      </c>
      <c r="O8" s="7"/>
      <c r="Q8" s="4"/>
      <c r="R8" s="4"/>
      <c r="S8" s="2"/>
      <c r="T8" s="2"/>
      <c r="U8" s="2"/>
    </row>
    <row r="9" spans="1:21" ht="22.5" customHeight="1">
      <c r="A9" s="2"/>
      <c r="B9" s="4"/>
      <c r="C9" s="4"/>
      <c r="D9" s="65"/>
      <c r="E9" s="65"/>
      <c r="F9" s="65"/>
      <c r="G9" s="65"/>
      <c r="H9" s="65"/>
      <c r="I9" s="65"/>
      <c r="J9" s="65"/>
      <c r="K9" s="65"/>
      <c r="L9" s="65"/>
      <c r="M9" s="7"/>
      <c r="N9" s="7"/>
      <c r="O9" s="7"/>
      <c r="P9" s="4"/>
      <c r="Q9" s="4"/>
      <c r="R9" s="4"/>
      <c r="U9" s="8" t="s">
        <v>30</v>
      </c>
    </row>
    <row r="10" spans="1:21" ht="9.75" customHeight="1" thickBot="1">
      <c r="A10" s="2"/>
      <c r="B10" s="4"/>
      <c r="C10" s="4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2"/>
      <c r="U10" s="2"/>
    </row>
    <row r="11" spans="1:21" ht="17.25" customHeight="1" thickTop="1">
      <c r="A11" s="19"/>
      <c r="B11" s="48" t="s">
        <v>8</v>
      </c>
      <c r="C11" s="51" t="s">
        <v>6</v>
      </c>
      <c r="D11" s="54" t="s">
        <v>15</v>
      </c>
      <c r="E11" s="54"/>
      <c r="F11" s="54" t="s">
        <v>16</v>
      </c>
      <c r="G11" s="54" t="s">
        <v>17</v>
      </c>
      <c r="H11" s="54"/>
      <c r="I11" s="54"/>
      <c r="J11" s="54"/>
      <c r="K11" s="54" t="s">
        <v>20</v>
      </c>
      <c r="L11" s="54"/>
      <c r="M11" s="54"/>
      <c r="N11" s="54"/>
      <c r="O11" s="54" t="s">
        <v>21</v>
      </c>
      <c r="P11" s="54"/>
      <c r="Q11" s="54"/>
      <c r="R11" s="54"/>
      <c r="S11" s="57"/>
      <c r="T11" s="57"/>
      <c r="U11" s="58"/>
    </row>
    <row r="12" spans="1:21" ht="24" customHeight="1">
      <c r="A12" s="19"/>
      <c r="B12" s="49"/>
      <c r="C12" s="52"/>
      <c r="D12" s="55" t="s">
        <v>0</v>
      </c>
      <c r="E12" s="55" t="s">
        <v>1</v>
      </c>
      <c r="F12" s="55"/>
      <c r="G12" s="55" t="s">
        <v>4</v>
      </c>
      <c r="H12" s="55" t="s">
        <v>5</v>
      </c>
      <c r="I12" s="55" t="s">
        <v>7</v>
      </c>
      <c r="J12" s="55" t="s">
        <v>13</v>
      </c>
      <c r="K12" s="55" t="s">
        <v>4</v>
      </c>
      <c r="L12" s="55" t="s">
        <v>5</v>
      </c>
      <c r="M12" s="55" t="s">
        <v>7</v>
      </c>
      <c r="N12" s="55" t="s">
        <v>13</v>
      </c>
      <c r="O12" s="55" t="s">
        <v>11</v>
      </c>
      <c r="P12" s="55"/>
      <c r="Q12" s="55"/>
      <c r="R12" s="24" t="s">
        <v>18</v>
      </c>
      <c r="S12" s="52" t="s">
        <v>3</v>
      </c>
      <c r="T12" s="52"/>
      <c r="U12" s="61"/>
    </row>
    <row r="13" spans="1:21" ht="19.5" customHeight="1" thickBot="1">
      <c r="A13" s="19"/>
      <c r="B13" s="50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 t="s">
        <v>4</v>
      </c>
      <c r="P13" s="23" t="s">
        <v>5</v>
      </c>
      <c r="Q13" s="23" t="s">
        <v>9</v>
      </c>
      <c r="R13" s="23" t="s">
        <v>4</v>
      </c>
      <c r="S13" s="62"/>
      <c r="T13" s="62"/>
      <c r="U13" s="63"/>
    </row>
    <row r="14" spans="1:21" ht="52.5" customHeight="1" thickTop="1">
      <c r="A14" s="26"/>
      <c r="B14" s="25">
        <v>1</v>
      </c>
      <c r="C14" s="31" t="s">
        <v>35</v>
      </c>
      <c r="D14" s="20" t="s">
        <v>34</v>
      </c>
      <c r="E14" s="20" t="s">
        <v>34</v>
      </c>
      <c r="F14" s="21" t="s">
        <v>36</v>
      </c>
      <c r="G14" s="21">
        <v>53440</v>
      </c>
      <c r="H14" s="30">
        <v>26720</v>
      </c>
      <c r="I14" s="30">
        <v>0</v>
      </c>
      <c r="J14" s="30">
        <v>26720</v>
      </c>
      <c r="K14" s="21">
        <f>L14+M14+N14</f>
        <v>69709</v>
      </c>
      <c r="L14" s="30">
        <v>0</v>
      </c>
      <c r="M14" s="30">
        <v>0</v>
      </c>
      <c r="N14" s="30">
        <v>69709</v>
      </c>
      <c r="O14" s="21">
        <f>P14+Q14</f>
        <v>69709</v>
      </c>
      <c r="P14" s="30">
        <v>0</v>
      </c>
      <c r="Q14" s="21">
        <v>69709</v>
      </c>
      <c r="R14" s="34">
        <f>Q14/G14</f>
        <v>1.304434880239521</v>
      </c>
      <c r="S14" s="70" t="s">
        <v>40</v>
      </c>
      <c r="T14" s="70"/>
      <c r="U14" s="71"/>
    </row>
    <row r="15" spans="1:21" s="42" customFormat="1" ht="69" customHeight="1">
      <c r="A15" s="35"/>
      <c r="B15" s="36">
        <v>2</v>
      </c>
      <c r="C15" s="37" t="s">
        <v>38</v>
      </c>
      <c r="D15" s="38" t="s">
        <v>34</v>
      </c>
      <c r="E15" s="38" t="s">
        <v>39</v>
      </c>
      <c r="F15" s="39" t="s">
        <v>36</v>
      </c>
      <c r="G15" s="39">
        <v>70180</v>
      </c>
      <c r="H15" s="40">
        <v>35090</v>
      </c>
      <c r="I15" s="40">
        <v>0</v>
      </c>
      <c r="J15" s="40">
        <v>35090</v>
      </c>
      <c r="K15" s="39">
        <v>26680</v>
      </c>
      <c r="L15" s="40">
        <v>35090</v>
      </c>
      <c r="M15" s="40">
        <v>0</v>
      </c>
      <c r="N15" s="40">
        <f>70180-L15</f>
        <v>35090</v>
      </c>
      <c r="O15" s="39">
        <f>Q15</f>
        <v>70180</v>
      </c>
      <c r="P15" s="40">
        <v>0</v>
      </c>
      <c r="Q15" s="39">
        <v>70180</v>
      </c>
      <c r="R15" s="41">
        <f>Q15/O15</f>
        <v>1</v>
      </c>
      <c r="S15" s="70" t="s">
        <v>40</v>
      </c>
      <c r="T15" s="70"/>
      <c r="U15" s="71"/>
    </row>
    <row r="16" spans="1:21" s="42" customFormat="1" ht="75" customHeight="1">
      <c r="A16" s="35"/>
      <c r="B16" s="36">
        <v>3</v>
      </c>
      <c r="C16" s="38" t="s">
        <v>41</v>
      </c>
      <c r="D16" s="38" t="s">
        <v>34</v>
      </c>
      <c r="E16" s="38" t="s">
        <v>34</v>
      </c>
      <c r="F16" s="39" t="s">
        <v>36</v>
      </c>
      <c r="G16" s="39">
        <v>17600</v>
      </c>
      <c r="H16" s="40">
        <v>8800</v>
      </c>
      <c r="I16" s="40">
        <v>0</v>
      </c>
      <c r="J16" s="40">
        <v>8800</v>
      </c>
      <c r="K16" s="39">
        <v>33390</v>
      </c>
      <c r="L16" s="40">
        <v>8800</v>
      </c>
      <c r="M16" s="40">
        <v>0</v>
      </c>
      <c r="N16" s="40">
        <f>33390-L16</f>
        <v>24590</v>
      </c>
      <c r="O16" s="39">
        <f>Q16</f>
        <v>33390</v>
      </c>
      <c r="P16" s="40">
        <v>0</v>
      </c>
      <c r="Q16" s="39">
        <v>33390</v>
      </c>
      <c r="R16" s="41">
        <f>Q16/G16</f>
        <v>1.897159090909091</v>
      </c>
      <c r="S16" s="70" t="s">
        <v>42</v>
      </c>
      <c r="T16" s="70"/>
      <c r="U16" s="71"/>
    </row>
    <row r="17" spans="1:21" s="42" customFormat="1" ht="57.75" customHeight="1" thickBot="1">
      <c r="A17" s="35"/>
      <c r="B17" s="36">
        <v>4</v>
      </c>
      <c r="C17" s="38" t="s">
        <v>43</v>
      </c>
      <c r="D17" s="38" t="s">
        <v>34</v>
      </c>
      <c r="E17" s="38" t="s">
        <v>34</v>
      </c>
      <c r="F17" s="39" t="s">
        <v>36</v>
      </c>
      <c r="G17" s="39">
        <v>40710</v>
      </c>
      <c r="H17" s="40">
        <v>20355</v>
      </c>
      <c r="I17" s="40">
        <v>0</v>
      </c>
      <c r="J17" s="40">
        <v>20355</v>
      </c>
      <c r="K17" s="39">
        <f>SUM(L17:N17)</f>
        <v>40933</v>
      </c>
      <c r="L17" s="40">
        <v>20188</v>
      </c>
      <c r="M17" s="40">
        <v>0</v>
      </c>
      <c r="N17" s="40">
        <f>40933-L17</f>
        <v>20745</v>
      </c>
      <c r="O17" s="39">
        <v>40933</v>
      </c>
      <c r="P17" s="40">
        <v>0</v>
      </c>
      <c r="Q17" s="39">
        <v>40933</v>
      </c>
      <c r="R17" s="41">
        <f>Q17/G17</f>
        <v>1.0054777695897814</v>
      </c>
      <c r="S17" s="70" t="s">
        <v>42</v>
      </c>
      <c r="T17" s="70"/>
      <c r="U17" s="71"/>
    </row>
    <row r="18" spans="1:21" ht="60" customHeight="1" thickTop="1">
      <c r="A18" s="27"/>
      <c r="B18" s="28">
        <v>5</v>
      </c>
      <c r="C18" s="18" t="s">
        <v>44</v>
      </c>
      <c r="D18" s="18" t="s">
        <v>34</v>
      </c>
      <c r="E18" s="18" t="s">
        <v>34</v>
      </c>
      <c r="F18" s="17" t="s">
        <v>36</v>
      </c>
      <c r="G18" s="17">
        <v>76704</v>
      </c>
      <c r="H18" s="10">
        <v>38352</v>
      </c>
      <c r="I18" s="10">
        <v>0</v>
      </c>
      <c r="J18" s="10">
        <v>38352</v>
      </c>
      <c r="K18" s="17">
        <v>38615</v>
      </c>
      <c r="L18" s="10">
        <v>0</v>
      </c>
      <c r="M18" s="10">
        <v>0</v>
      </c>
      <c r="N18" s="10">
        <v>38615</v>
      </c>
      <c r="O18" s="17">
        <v>38615</v>
      </c>
      <c r="P18" s="10">
        <v>0</v>
      </c>
      <c r="Q18" s="17">
        <v>38615</v>
      </c>
      <c r="R18" s="33">
        <f>Q18/G18</f>
        <v>0.5034287651230706</v>
      </c>
      <c r="S18" s="51" t="s">
        <v>49</v>
      </c>
      <c r="T18" s="51"/>
      <c r="U18" s="60"/>
    </row>
    <row r="19" spans="1:21" ht="18.75" customHeight="1" thickBot="1">
      <c r="A19" s="9"/>
      <c r="B19" s="22"/>
      <c r="C19" s="68" t="s">
        <v>2</v>
      </c>
      <c r="D19" s="68"/>
      <c r="E19" s="68"/>
      <c r="F19" s="68"/>
      <c r="G19" s="29">
        <f aca="true" t="shared" si="0" ref="G19:Q19">SUM(G14:G18)</f>
        <v>258634</v>
      </c>
      <c r="H19" s="29">
        <f t="shared" si="0"/>
        <v>129317</v>
      </c>
      <c r="I19" s="29">
        <f t="shared" si="0"/>
        <v>0</v>
      </c>
      <c r="J19" s="29">
        <f t="shared" si="0"/>
        <v>129317</v>
      </c>
      <c r="K19" s="29">
        <f t="shared" si="0"/>
        <v>209327</v>
      </c>
      <c r="L19" s="29">
        <f t="shared" si="0"/>
        <v>64078</v>
      </c>
      <c r="M19" s="29">
        <f t="shared" si="0"/>
        <v>0</v>
      </c>
      <c r="N19" s="29">
        <f t="shared" si="0"/>
        <v>188749</v>
      </c>
      <c r="O19" s="29">
        <f t="shared" si="0"/>
        <v>252827</v>
      </c>
      <c r="P19" s="29">
        <f t="shared" si="0"/>
        <v>0</v>
      </c>
      <c r="Q19" s="29">
        <f t="shared" si="0"/>
        <v>252827</v>
      </c>
      <c r="R19" s="29">
        <f>O19/G19*100</f>
        <v>97.75474222260027</v>
      </c>
      <c r="S19" s="66"/>
      <c r="T19" s="66"/>
      <c r="U19" s="67"/>
    </row>
    <row r="20" spans="1:21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"/>
      <c r="T20" s="4"/>
      <c r="U20" s="4"/>
    </row>
    <row r="21" spans="1:21" ht="12.7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</row>
    <row r="22" spans="1:21" ht="12.7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"/>
      <c r="T22" s="4"/>
      <c r="U22" s="4"/>
    </row>
    <row r="23" spans="1:21" ht="24" customHeight="1">
      <c r="A23" s="11"/>
      <c r="B23" s="4"/>
      <c r="C23" s="4"/>
      <c r="D23" s="4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9" t="s">
        <v>25</v>
      </c>
      <c r="Q23" s="69"/>
      <c r="R23" s="69"/>
      <c r="S23" s="4"/>
      <c r="T23" s="4"/>
      <c r="U23" s="4"/>
    </row>
    <row r="24" spans="1:21" ht="33.75" customHeight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9"/>
      <c r="Q24" s="69"/>
      <c r="R24" s="69"/>
      <c r="S24" s="4"/>
      <c r="T24" s="4"/>
      <c r="U24" s="4"/>
    </row>
    <row r="25" spans="1:21" ht="12.7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>
      <c r="A26" s="11"/>
      <c r="B26" s="4"/>
      <c r="C26" s="4"/>
      <c r="D26" s="12"/>
      <c r="E26" s="13"/>
      <c r="F26" s="14"/>
      <c r="G26" s="12"/>
      <c r="H26" s="4"/>
      <c r="I26" s="4"/>
      <c r="J26" s="4"/>
      <c r="K26" s="4"/>
      <c r="L26" s="4"/>
      <c r="M26" s="4"/>
      <c r="N26" s="4"/>
      <c r="O26" s="4"/>
      <c r="P26" s="12"/>
      <c r="Q26" s="15"/>
      <c r="R26" s="12"/>
      <c r="S26" s="4"/>
      <c r="T26" s="4"/>
      <c r="U26" s="4"/>
    </row>
    <row r="27" spans="1:21" ht="12.75">
      <c r="A27" s="11"/>
      <c r="B27" s="11"/>
      <c r="C27" s="16"/>
      <c r="D27" s="64" t="s">
        <v>14</v>
      </c>
      <c r="E27" s="64"/>
      <c r="F27" s="64"/>
      <c r="G27" s="64"/>
      <c r="H27" s="11"/>
      <c r="I27" s="11"/>
      <c r="J27" s="11"/>
      <c r="K27" s="11"/>
      <c r="L27" s="11"/>
      <c r="M27" s="11"/>
      <c r="N27" s="11"/>
      <c r="O27" s="11"/>
      <c r="P27" s="64" t="s">
        <v>22</v>
      </c>
      <c r="Q27" s="64"/>
      <c r="R27" s="64"/>
      <c r="S27" s="11"/>
      <c r="T27" s="11"/>
      <c r="U27" s="11"/>
    </row>
    <row r="28" spans="1:21" ht="12.75">
      <c r="A28" s="11"/>
      <c r="B28" s="11"/>
      <c r="C28" s="16"/>
      <c r="D28" s="64" t="s">
        <v>48</v>
      </c>
      <c r="E28" s="64"/>
      <c r="F28" s="64"/>
      <c r="G28" s="64"/>
      <c r="H28" s="11"/>
      <c r="I28" s="11"/>
      <c r="J28" s="11"/>
      <c r="K28" s="11"/>
      <c r="L28" s="64"/>
      <c r="M28" s="64"/>
      <c r="N28" s="64"/>
      <c r="O28" s="64"/>
      <c r="P28" s="11"/>
      <c r="Q28" s="11"/>
      <c r="R28" s="11"/>
      <c r="S28" s="11"/>
      <c r="T28" s="11"/>
      <c r="U28" s="11"/>
    </row>
  </sheetData>
  <sheetProtection/>
  <mergeCells count="39">
    <mergeCell ref="P23:R24"/>
    <mergeCell ref="D27:G27"/>
    <mergeCell ref="P27:R27"/>
    <mergeCell ref="L28:O28"/>
    <mergeCell ref="D28:G28"/>
    <mergeCell ref="C19:F19"/>
    <mergeCell ref="S19:U19"/>
    <mergeCell ref="S17:U17"/>
    <mergeCell ref="S18:U18"/>
    <mergeCell ref="O12:Q12"/>
    <mergeCell ref="S12:U12"/>
    <mergeCell ref="S13:U13"/>
    <mergeCell ref="S14:U14"/>
    <mergeCell ref="S15:U15"/>
    <mergeCell ref="S16:U16"/>
    <mergeCell ref="O11:R11"/>
    <mergeCell ref="S11:U11"/>
    <mergeCell ref="D12:D13"/>
    <mergeCell ref="E12:E13"/>
    <mergeCell ref="G12:G13"/>
    <mergeCell ref="H12:H13"/>
    <mergeCell ref="I12:I13"/>
    <mergeCell ref="J12:J13"/>
    <mergeCell ref="K12:K13"/>
    <mergeCell ref="L12:L13"/>
    <mergeCell ref="B11:B13"/>
    <mergeCell ref="C11:C13"/>
    <mergeCell ref="D11:E11"/>
    <mergeCell ref="F11:F13"/>
    <mergeCell ref="G11:J11"/>
    <mergeCell ref="K11:N11"/>
    <mergeCell ref="M12:M13"/>
    <mergeCell ref="N12:N13"/>
    <mergeCell ref="S1:T1"/>
    <mergeCell ref="E2:R2"/>
    <mergeCell ref="E3:R3"/>
    <mergeCell ref="E5:R5"/>
    <mergeCell ref="E6:R6"/>
    <mergeCell ref="D8:L9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="70" zoomScaleNormal="70" zoomScalePageLayoutView="0" workbookViewId="0" topLeftCell="B1">
      <selection activeCell="E5" sqref="E5:R5"/>
    </sheetView>
  </sheetViews>
  <sheetFormatPr defaultColWidth="11.421875" defaultRowHeight="12.75"/>
  <cols>
    <col min="1" max="1" width="0.9921875" style="3" hidden="1" customWidth="1"/>
    <col min="2" max="2" width="5.57421875" style="3" customWidth="1"/>
    <col min="3" max="3" width="36.7109375" style="3" customWidth="1"/>
    <col min="4" max="4" width="16.7109375" style="3" customWidth="1"/>
    <col min="5" max="5" width="13.140625" style="3" customWidth="1"/>
    <col min="6" max="6" width="16.00390625" style="3" customWidth="1"/>
    <col min="7" max="7" width="14.00390625" style="3" customWidth="1"/>
    <col min="8" max="10" width="13.421875" style="3" customWidth="1"/>
    <col min="11" max="11" width="14.00390625" style="3" customWidth="1"/>
    <col min="12" max="14" width="13.421875" style="3" customWidth="1"/>
    <col min="15" max="15" width="14.140625" style="3" customWidth="1"/>
    <col min="16" max="17" width="13.421875" style="3" customWidth="1"/>
    <col min="18" max="18" width="12.7109375" style="3" customWidth="1"/>
    <col min="19" max="21" width="8.8515625" style="3" customWidth="1"/>
    <col min="22" max="16384" width="11.421875" style="3" customWidth="1"/>
  </cols>
  <sheetData>
    <row r="1" spans="1:20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 t="s">
        <v>24</v>
      </c>
      <c r="T1" s="43"/>
    </row>
    <row r="2" spans="1:21" ht="18">
      <c r="A2" s="2"/>
      <c r="B2" s="4"/>
      <c r="C2" s="4"/>
      <c r="D2" s="2"/>
      <c r="E2" s="44" t="s">
        <v>19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"/>
      <c r="T2" s="5"/>
      <c r="U2" s="5"/>
    </row>
    <row r="3" spans="1:21" ht="12.75" customHeight="1">
      <c r="A3" s="2"/>
      <c r="B3" s="4"/>
      <c r="C3" s="4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4"/>
      <c r="U3" s="4"/>
    </row>
    <row r="4" spans="1:21" ht="12.75" customHeight="1">
      <c r="A4" s="2"/>
      <c r="C4" s="4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</row>
    <row r="5" spans="1:21" ht="12.75" customHeight="1">
      <c r="A5" s="2"/>
      <c r="B5" s="4"/>
      <c r="C5" s="4"/>
      <c r="D5" s="2"/>
      <c r="E5" s="47" t="s">
        <v>10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2"/>
      <c r="U5" s="2"/>
    </row>
    <row r="6" spans="1:21" ht="24" customHeight="1">
      <c r="A6" s="2"/>
      <c r="B6" s="4"/>
      <c r="C6" s="4"/>
      <c r="D6" s="2"/>
      <c r="E6" s="47" t="s">
        <v>32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2"/>
      <c r="U6" s="2"/>
    </row>
    <row r="7" spans="1:21" ht="12.75" customHeight="1">
      <c r="A7" s="2"/>
      <c r="B7" s="4"/>
      <c r="C7" s="4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</row>
    <row r="8" spans="1:21" ht="21.75" customHeight="1">
      <c r="A8" s="2"/>
      <c r="B8" s="4" t="s">
        <v>23</v>
      </c>
      <c r="C8" s="4"/>
      <c r="D8" s="65" t="s">
        <v>50</v>
      </c>
      <c r="E8" s="65"/>
      <c r="F8" s="65"/>
      <c r="G8" s="65"/>
      <c r="H8" s="65"/>
      <c r="I8" s="65"/>
      <c r="J8" s="65"/>
      <c r="K8" s="65"/>
      <c r="L8" s="65"/>
      <c r="M8" s="7"/>
      <c r="N8" s="4" t="s">
        <v>51</v>
      </c>
      <c r="O8" s="7"/>
      <c r="Q8" s="4"/>
      <c r="R8" s="4"/>
      <c r="S8" s="2"/>
      <c r="T8" s="2"/>
      <c r="U8" s="2"/>
    </row>
    <row r="9" spans="1:21" ht="22.5" customHeight="1">
      <c r="A9" s="2"/>
      <c r="B9" s="4"/>
      <c r="C9" s="4"/>
      <c r="D9" s="65"/>
      <c r="E9" s="65"/>
      <c r="F9" s="65"/>
      <c r="G9" s="65"/>
      <c r="H9" s="65"/>
      <c r="I9" s="65"/>
      <c r="J9" s="65"/>
      <c r="K9" s="65"/>
      <c r="L9" s="65"/>
      <c r="M9" s="7"/>
      <c r="N9" s="7"/>
      <c r="O9" s="7"/>
      <c r="P9" s="4"/>
      <c r="Q9" s="4"/>
      <c r="R9" s="4"/>
      <c r="U9" s="8" t="s">
        <v>33</v>
      </c>
    </row>
    <row r="10" spans="1:21" ht="9.75" customHeight="1" thickBot="1">
      <c r="A10" s="2"/>
      <c r="B10" s="4"/>
      <c r="C10" s="4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2"/>
      <c r="U10" s="2"/>
    </row>
    <row r="11" spans="1:21" ht="17.25" customHeight="1" thickTop="1">
      <c r="A11" s="19"/>
      <c r="B11" s="48" t="s">
        <v>8</v>
      </c>
      <c r="C11" s="51" t="s">
        <v>6</v>
      </c>
      <c r="D11" s="54" t="s">
        <v>15</v>
      </c>
      <c r="E11" s="54"/>
      <c r="F11" s="54" t="s">
        <v>16</v>
      </c>
      <c r="G11" s="54" t="s">
        <v>17</v>
      </c>
      <c r="H11" s="54"/>
      <c r="I11" s="54"/>
      <c r="J11" s="54"/>
      <c r="K11" s="54" t="s">
        <v>20</v>
      </c>
      <c r="L11" s="54"/>
      <c r="M11" s="54"/>
      <c r="N11" s="54"/>
      <c r="O11" s="54" t="s">
        <v>21</v>
      </c>
      <c r="P11" s="54"/>
      <c r="Q11" s="54"/>
      <c r="R11" s="54"/>
      <c r="S11" s="57"/>
      <c r="T11" s="57"/>
      <c r="U11" s="58"/>
    </row>
    <row r="12" spans="1:21" ht="24" customHeight="1">
      <c r="A12" s="19"/>
      <c r="B12" s="49"/>
      <c r="C12" s="52"/>
      <c r="D12" s="55" t="s">
        <v>0</v>
      </c>
      <c r="E12" s="55" t="s">
        <v>1</v>
      </c>
      <c r="F12" s="55"/>
      <c r="G12" s="55" t="s">
        <v>4</v>
      </c>
      <c r="H12" s="55" t="s">
        <v>5</v>
      </c>
      <c r="I12" s="55" t="s">
        <v>7</v>
      </c>
      <c r="J12" s="55" t="s">
        <v>13</v>
      </c>
      <c r="K12" s="55" t="s">
        <v>4</v>
      </c>
      <c r="L12" s="55" t="s">
        <v>5</v>
      </c>
      <c r="M12" s="55" t="s">
        <v>7</v>
      </c>
      <c r="N12" s="55" t="s">
        <v>13</v>
      </c>
      <c r="O12" s="55" t="s">
        <v>11</v>
      </c>
      <c r="P12" s="55"/>
      <c r="Q12" s="55"/>
      <c r="R12" s="24" t="s">
        <v>18</v>
      </c>
      <c r="S12" s="52" t="s">
        <v>3</v>
      </c>
      <c r="T12" s="52"/>
      <c r="U12" s="61"/>
    </row>
    <row r="13" spans="1:21" ht="19.5" customHeight="1" thickBot="1">
      <c r="A13" s="19"/>
      <c r="B13" s="50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 t="s">
        <v>4</v>
      </c>
      <c r="P13" s="23" t="s">
        <v>5</v>
      </c>
      <c r="Q13" s="23" t="s">
        <v>9</v>
      </c>
      <c r="R13" s="23" t="s">
        <v>4</v>
      </c>
      <c r="S13" s="62"/>
      <c r="T13" s="62"/>
      <c r="U13" s="63"/>
    </row>
    <row r="14" spans="1:21" ht="62.25" customHeight="1" thickTop="1">
      <c r="A14" s="26"/>
      <c r="B14" s="25">
        <v>1</v>
      </c>
      <c r="C14" s="31" t="s">
        <v>35</v>
      </c>
      <c r="D14" s="20" t="s">
        <v>34</v>
      </c>
      <c r="E14" s="20" t="s">
        <v>34</v>
      </c>
      <c r="F14" s="21" t="s">
        <v>36</v>
      </c>
      <c r="G14" s="21">
        <v>53440</v>
      </c>
      <c r="H14" s="30">
        <v>26720</v>
      </c>
      <c r="I14" s="30">
        <v>0</v>
      </c>
      <c r="J14" s="30">
        <v>26720</v>
      </c>
      <c r="K14" s="21">
        <f>SUM(L14:N14)</f>
        <v>69709</v>
      </c>
      <c r="L14" s="30">
        <v>26720</v>
      </c>
      <c r="M14" s="30">
        <v>0</v>
      </c>
      <c r="N14" s="30">
        <f>69709-L14</f>
        <v>42989</v>
      </c>
      <c r="O14" s="21">
        <f>P14+Q14</f>
        <v>69709</v>
      </c>
      <c r="P14" s="30">
        <v>0</v>
      </c>
      <c r="Q14" s="21">
        <v>69709</v>
      </c>
      <c r="R14" s="34">
        <f>Q14/G14</f>
        <v>1.304434880239521</v>
      </c>
      <c r="S14" s="70" t="s">
        <v>40</v>
      </c>
      <c r="T14" s="70"/>
      <c r="U14" s="71"/>
    </row>
    <row r="15" spans="1:21" s="42" customFormat="1" ht="69" customHeight="1">
      <c r="A15" s="35"/>
      <c r="B15" s="36">
        <v>2</v>
      </c>
      <c r="C15" s="37" t="s">
        <v>38</v>
      </c>
      <c r="D15" s="38" t="s">
        <v>34</v>
      </c>
      <c r="E15" s="38" t="s">
        <v>39</v>
      </c>
      <c r="F15" s="39" t="s">
        <v>36</v>
      </c>
      <c r="G15" s="39">
        <v>70180</v>
      </c>
      <c r="H15" s="40">
        <v>35090</v>
      </c>
      <c r="I15" s="40">
        <v>0</v>
      </c>
      <c r="J15" s="40">
        <v>35090</v>
      </c>
      <c r="K15" s="39">
        <f>SUM(L15:N15)</f>
        <v>70180</v>
      </c>
      <c r="L15" s="40">
        <v>35090</v>
      </c>
      <c r="M15" s="40">
        <v>0</v>
      </c>
      <c r="N15" s="40">
        <f>70180-L15</f>
        <v>35090</v>
      </c>
      <c r="O15" s="39">
        <f>Q15</f>
        <v>70180</v>
      </c>
      <c r="P15" s="40">
        <v>0</v>
      </c>
      <c r="Q15" s="39">
        <v>70180</v>
      </c>
      <c r="R15" s="41">
        <f>Q15/O15</f>
        <v>1</v>
      </c>
      <c r="S15" s="70" t="s">
        <v>40</v>
      </c>
      <c r="T15" s="70"/>
      <c r="U15" s="71"/>
    </row>
    <row r="16" spans="1:21" s="42" customFormat="1" ht="75" customHeight="1">
      <c r="A16" s="35"/>
      <c r="B16" s="36">
        <v>3</v>
      </c>
      <c r="C16" s="38" t="s">
        <v>41</v>
      </c>
      <c r="D16" s="38" t="s">
        <v>34</v>
      </c>
      <c r="E16" s="38" t="s">
        <v>34</v>
      </c>
      <c r="F16" s="39" t="s">
        <v>36</v>
      </c>
      <c r="G16" s="39">
        <v>17600</v>
      </c>
      <c r="H16" s="40">
        <v>8800</v>
      </c>
      <c r="I16" s="40">
        <v>0</v>
      </c>
      <c r="J16" s="40">
        <v>8800</v>
      </c>
      <c r="K16" s="39">
        <f>SUM(L16:N16)</f>
        <v>33390</v>
      </c>
      <c r="L16" s="40">
        <v>8800</v>
      </c>
      <c r="M16" s="40">
        <v>0</v>
      </c>
      <c r="N16" s="40">
        <f>33390-L16</f>
        <v>24590</v>
      </c>
      <c r="O16" s="39">
        <f>Q16</f>
        <v>33390</v>
      </c>
      <c r="P16" s="40">
        <v>0</v>
      </c>
      <c r="Q16" s="39">
        <v>33390</v>
      </c>
      <c r="R16" s="41">
        <f>Q16/G16</f>
        <v>1.897159090909091</v>
      </c>
      <c r="S16" s="70" t="s">
        <v>42</v>
      </c>
      <c r="T16" s="70"/>
      <c r="U16" s="71"/>
    </row>
    <row r="17" spans="1:21" s="42" customFormat="1" ht="57.75" customHeight="1" thickBot="1">
      <c r="A17" s="35"/>
      <c r="B17" s="36">
        <v>4</v>
      </c>
      <c r="C17" s="38" t="s">
        <v>43</v>
      </c>
      <c r="D17" s="38" t="s">
        <v>34</v>
      </c>
      <c r="E17" s="38" t="s">
        <v>34</v>
      </c>
      <c r="F17" s="39" t="s">
        <v>36</v>
      </c>
      <c r="G17" s="39">
        <v>40710</v>
      </c>
      <c r="H17" s="40">
        <v>20355</v>
      </c>
      <c r="I17" s="40">
        <v>0</v>
      </c>
      <c r="J17" s="40">
        <v>20355</v>
      </c>
      <c r="K17" s="39">
        <f>SUM(L17:N17)</f>
        <v>40933</v>
      </c>
      <c r="L17" s="40">
        <f>20188+167</f>
        <v>20355</v>
      </c>
      <c r="M17" s="40">
        <v>0</v>
      </c>
      <c r="N17" s="40">
        <f>40933-L17</f>
        <v>20578</v>
      </c>
      <c r="O17" s="39">
        <v>40933</v>
      </c>
      <c r="P17" s="40">
        <v>0</v>
      </c>
      <c r="Q17" s="39">
        <v>40933</v>
      </c>
      <c r="R17" s="41">
        <f>Q17/G17</f>
        <v>1.0054777695897814</v>
      </c>
      <c r="S17" s="70" t="s">
        <v>42</v>
      </c>
      <c r="T17" s="70"/>
      <c r="U17" s="71"/>
    </row>
    <row r="18" spans="1:21" ht="60" customHeight="1" thickTop="1">
      <c r="A18" s="27"/>
      <c r="B18" s="28">
        <v>5</v>
      </c>
      <c r="C18" s="18" t="s">
        <v>44</v>
      </c>
      <c r="D18" s="18" t="s">
        <v>34</v>
      </c>
      <c r="E18" s="18" t="s">
        <v>34</v>
      </c>
      <c r="F18" s="17" t="s">
        <v>36</v>
      </c>
      <c r="G18" s="17">
        <v>76704</v>
      </c>
      <c r="H18" s="10">
        <v>38352</v>
      </c>
      <c r="I18" s="10">
        <v>0</v>
      </c>
      <c r="J18" s="10">
        <v>38352</v>
      </c>
      <c r="K18" s="17">
        <f>L18+N18</f>
        <v>76701</v>
      </c>
      <c r="L18" s="10">
        <f>6016-167</f>
        <v>5849</v>
      </c>
      <c r="M18" s="10">
        <v>0</v>
      </c>
      <c r="N18" s="10">
        <v>70852</v>
      </c>
      <c r="O18" s="17">
        <v>38615</v>
      </c>
      <c r="P18" s="10">
        <v>0</v>
      </c>
      <c r="Q18" s="17">
        <v>38615</v>
      </c>
      <c r="R18" s="33">
        <f>Q18/G18</f>
        <v>0.5034287651230706</v>
      </c>
      <c r="S18" s="51" t="s">
        <v>49</v>
      </c>
      <c r="T18" s="51"/>
      <c r="U18" s="60"/>
    </row>
    <row r="19" spans="1:21" ht="18.75" customHeight="1" thickBot="1">
      <c r="A19" s="9"/>
      <c r="B19" s="22"/>
      <c r="C19" s="68" t="s">
        <v>2</v>
      </c>
      <c r="D19" s="68"/>
      <c r="E19" s="68"/>
      <c r="F19" s="68"/>
      <c r="G19" s="29">
        <f aca="true" t="shared" si="0" ref="G19:Q19">SUM(G14:G18)</f>
        <v>258634</v>
      </c>
      <c r="H19" s="29">
        <f t="shared" si="0"/>
        <v>129317</v>
      </c>
      <c r="I19" s="29">
        <f t="shared" si="0"/>
        <v>0</v>
      </c>
      <c r="J19" s="29">
        <f t="shared" si="0"/>
        <v>129317</v>
      </c>
      <c r="K19" s="29">
        <f t="shared" si="0"/>
        <v>290913</v>
      </c>
      <c r="L19" s="29">
        <f t="shared" si="0"/>
        <v>96814</v>
      </c>
      <c r="M19" s="29">
        <f t="shared" si="0"/>
        <v>0</v>
      </c>
      <c r="N19" s="29">
        <f t="shared" si="0"/>
        <v>194099</v>
      </c>
      <c r="O19" s="29">
        <f t="shared" si="0"/>
        <v>252827</v>
      </c>
      <c r="P19" s="29">
        <f t="shared" si="0"/>
        <v>0</v>
      </c>
      <c r="Q19" s="29">
        <f t="shared" si="0"/>
        <v>252827</v>
      </c>
      <c r="R19" s="29">
        <f>O19/G19*100</f>
        <v>97.75474222260027</v>
      </c>
      <c r="S19" s="66"/>
      <c r="T19" s="66"/>
      <c r="U19" s="67"/>
    </row>
    <row r="20" spans="1:21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"/>
      <c r="T20" s="4"/>
      <c r="U20" s="4"/>
    </row>
    <row r="21" spans="1:21" ht="12.7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</row>
    <row r="22" spans="1:21" ht="12.7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"/>
      <c r="T22" s="4"/>
      <c r="U22" s="4"/>
    </row>
    <row r="23" spans="1:21" ht="24" customHeight="1">
      <c r="A23" s="11"/>
      <c r="B23" s="4"/>
      <c r="C23" s="4"/>
      <c r="D23" s="4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9" t="s">
        <v>25</v>
      </c>
      <c r="Q23" s="69"/>
      <c r="R23" s="69"/>
      <c r="S23" s="4"/>
      <c r="T23" s="4"/>
      <c r="U23" s="4"/>
    </row>
    <row r="24" spans="1:21" ht="33.75" customHeight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9"/>
      <c r="Q24" s="69"/>
      <c r="R24" s="69"/>
      <c r="S24" s="4"/>
      <c r="T24" s="4"/>
      <c r="U24" s="4"/>
    </row>
    <row r="25" spans="1:21" ht="12.7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>
      <c r="A26" s="11"/>
      <c r="B26" s="4"/>
      <c r="C26" s="4"/>
      <c r="D26" s="12"/>
      <c r="E26" s="13"/>
      <c r="F26" s="14"/>
      <c r="G26" s="12"/>
      <c r="H26" s="4"/>
      <c r="I26" s="4"/>
      <c r="J26" s="4"/>
      <c r="K26" s="4"/>
      <c r="L26" s="4"/>
      <c r="M26" s="4"/>
      <c r="N26" s="4"/>
      <c r="O26" s="4"/>
      <c r="P26" s="12"/>
      <c r="Q26" s="15"/>
      <c r="R26" s="12"/>
      <c r="S26" s="4"/>
      <c r="T26" s="4"/>
      <c r="U26" s="4"/>
    </row>
    <row r="27" spans="1:21" ht="12.75">
      <c r="A27" s="11"/>
      <c r="B27" s="11"/>
      <c r="C27" s="16"/>
      <c r="D27" s="64" t="s">
        <v>14</v>
      </c>
      <c r="E27" s="64"/>
      <c r="F27" s="64"/>
      <c r="G27" s="64"/>
      <c r="H27" s="11"/>
      <c r="I27" s="11"/>
      <c r="J27" s="11"/>
      <c r="K27" s="11"/>
      <c r="L27" s="11"/>
      <c r="M27" s="11"/>
      <c r="N27" s="11"/>
      <c r="O27" s="11"/>
      <c r="P27" s="64" t="s">
        <v>22</v>
      </c>
      <c r="Q27" s="64"/>
      <c r="R27" s="64"/>
      <c r="S27" s="11"/>
      <c r="T27" s="11"/>
      <c r="U27" s="11"/>
    </row>
    <row r="28" spans="1:21" ht="12.75">
      <c r="A28" s="11"/>
      <c r="B28" s="11"/>
      <c r="C28" s="16"/>
      <c r="D28" s="64" t="s">
        <v>53</v>
      </c>
      <c r="E28" s="64"/>
      <c r="F28" s="64"/>
      <c r="G28" s="64"/>
      <c r="H28" s="11"/>
      <c r="I28" s="11"/>
      <c r="J28" s="11"/>
      <c r="K28" s="11"/>
      <c r="L28" s="64"/>
      <c r="M28" s="64"/>
      <c r="N28" s="64"/>
      <c r="O28" s="64"/>
      <c r="P28" s="11"/>
      <c r="Q28" s="11"/>
      <c r="R28" s="11"/>
      <c r="S28" s="11"/>
      <c r="T28" s="11"/>
      <c r="U28" s="11"/>
    </row>
  </sheetData>
  <sheetProtection/>
  <mergeCells count="39">
    <mergeCell ref="L28:O28"/>
    <mergeCell ref="D28:G28"/>
    <mergeCell ref="S17:U17"/>
    <mergeCell ref="S18:U18"/>
    <mergeCell ref="C19:F19"/>
    <mergeCell ref="S19:U19"/>
    <mergeCell ref="P23:R24"/>
    <mergeCell ref="D27:G27"/>
    <mergeCell ref="P27:R27"/>
    <mergeCell ref="O12:Q12"/>
    <mergeCell ref="S12:U12"/>
    <mergeCell ref="S13:U13"/>
    <mergeCell ref="S14:U14"/>
    <mergeCell ref="S15:U15"/>
    <mergeCell ref="S16:U16"/>
    <mergeCell ref="O11:R11"/>
    <mergeCell ref="S11:U11"/>
    <mergeCell ref="D12:D13"/>
    <mergeCell ref="E12:E13"/>
    <mergeCell ref="G12:G13"/>
    <mergeCell ref="H12:H13"/>
    <mergeCell ref="I12:I13"/>
    <mergeCell ref="J12:J13"/>
    <mergeCell ref="K12:K13"/>
    <mergeCell ref="L12:L13"/>
    <mergeCell ref="B11:B13"/>
    <mergeCell ref="C11:C13"/>
    <mergeCell ref="D11:E11"/>
    <mergeCell ref="F11:F13"/>
    <mergeCell ref="G11:J11"/>
    <mergeCell ref="K11:N11"/>
    <mergeCell ref="M12:M13"/>
    <mergeCell ref="N12:N13"/>
    <mergeCell ref="S1:T1"/>
    <mergeCell ref="E2:R2"/>
    <mergeCell ref="E3:R3"/>
    <mergeCell ref="E5:R5"/>
    <mergeCell ref="E6:R6"/>
    <mergeCell ref="D8:L9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="70" zoomScaleNormal="70" zoomScalePageLayoutView="0" workbookViewId="0" topLeftCell="B1">
      <selection activeCell="O17" sqref="O17"/>
    </sheetView>
  </sheetViews>
  <sheetFormatPr defaultColWidth="11.421875" defaultRowHeight="12.75"/>
  <cols>
    <col min="1" max="1" width="0.9921875" style="3" hidden="1" customWidth="1"/>
    <col min="2" max="2" width="5.57421875" style="3" customWidth="1"/>
    <col min="3" max="3" width="40.28125" style="3" customWidth="1"/>
    <col min="4" max="4" width="13.7109375" style="3" customWidth="1"/>
    <col min="5" max="5" width="13.28125" style="3" customWidth="1"/>
    <col min="6" max="6" width="17.28125" style="3" customWidth="1"/>
    <col min="7" max="7" width="14.00390625" style="3" customWidth="1"/>
    <col min="8" max="10" width="13.421875" style="3" customWidth="1"/>
    <col min="11" max="11" width="14.00390625" style="3" customWidth="1"/>
    <col min="12" max="14" width="13.421875" style="3" customWidth="1"/>
    <col min="15" max="15" width="14.140625" style="3" customWidth="1"/>
    <col min="16" max="17" width="13.421875" style="3" customWidth="1"/>
    <col min="18" max="18" width="12.7109375" style="3" customWidth="1"/>
    <col min="19" max="21" width="8.8515625" style="3" customWidth="1"/>
    <col min="22" max="16384" width="11.421875" style="3" customWidth="1"/>
  </cols>
  <sheetData>
    <row r="1" spans="1:20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3" t="s">
        <v>24</v>
      </c>
      <c r="T1" s="43"/>
    </row>
    <row r="2" spans="1:21" ht="18">
      <c r="A2" s="2"/>
      <c r="B2" s="4"/>
      <c r="C2" s="4"/>
      <c r="D2" s="2"/>
      <c r="E2" s="44" t="s">
        <v>19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5"/>
      <c r="T2" s="5"/>
      <c r="U2" s="5"/>
    </row>
    <row r="3" spans="1:21" ht="12.75" customHeight="1">
      <c r="A3" s="2"/>
      <c r="B3" s="4"/>
      <c r="C3" s="4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4"/>
      <c r="U3" s="4"/>
    </row>
    <row r="4" spans="1:21" ht="12.75" customHeight="1">
      <c r="A4" s="2"/>
      <c r="C4" s="4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</row>
    <row r="5" spans="1:21" ht="12.75" customHeight="1">
      <c r="A5" s="2"/>
      <c r="B5" s="4"/>
      <c r="C5" s="4"/>
      <c r="D5" s="2"/>
      <c r="E5" s="47" t="s">
        <v>10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2"/>
      <c r="U5" s="2"/>
    </row>
    <row r="6" spans="1:21" ht="24" customHeight="1">
      <c r="A6" s="2"/>
      <c r="B6" s="4"/>
      <c r="C6" s="4"/>
      <c r="D6" s="2"/>
      <c r="E6" s="47" t="s">
        <v>32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2"/>
      <c r="U6" s="2"/>
    </row>
    <row r="7" spans="1:21" ht="12.75" customHeight="1">
      <c r="A7" s="2"/>
      <c r="B7" s="4"/>
      <c r="C7" s="4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2"/>
      <c r="U7" s="2"/>
    </row>
    <row r="8" spans="1:21" ht="21.75" customHeight="1">
      <c r="A8" s="2"/>
      <c r="B8" s="4" t="s">
        <v>23</v>
      </c>
      <c r="C8" s="4"/>
      <c r="D8" s="65" t="s">
        <v>50</v>
      </c>
      <c r="E8" s="65"/>
      <c r="F8" s="65"/>
      <c r="G8" s="65"/>
      <c r="H8" s="65"/>
      <c r="I8" s="65"/>
      <c r="J8" s="65"/>
      <c r="K8" s="65"/>
      <c r="L8" s="65"/>
      <c r="M8" s="7"/>
      <c r="N8" s="4" t="s">
        <v>51</v>
      </c>
      <c r="O8" s="7"/>
      <c r="Q8" s="4"/>
      <c r="R8" s="4"/>
      <c r="S8" s="2"/>
      <c r="T8" s="2"/>
      <c r="U8" s="2"/>
    </row>
    <row r="9" spans="1:21" ht="22.5" customHeight="1">
      <c r="A9" s="2"/>
      <c r="B9" s="4"/>
      <c r="C9" s="4"/>
      <c r="D9" s="65"/>
      <c r="E9" s="65"/>
      <c r="F9" s="65"/>
      <c r="G9" s="65"/>
      <c r="H9" s="65"/>
      <c r="I9" s="65"/>
      <c r="J9" s="65"/>
      <c r="K9" s="65"/>
      <c r="L9" s="65"/>
      <c r="M9" s="7"/>
      <c r="N9" s="7"/>
      <c r="O9" s="7"/>
      <c r="P9" s="4"/>
      <c r="Q9" s="4"/>
      <c r="R9" s="4"/>
      <c r="U9" s="8" t="s">
        <v>33</v>
      </c>
    </row>
    <row r="10" spans="1:21" ht="9.75" customHeight="1" thickBot="1">
      <c r="A10" s="2"/>
      <c r="B10" s="4"/>
      <c r="C10" s="4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2"/>
      <c r="U10" s="2"/>
    </row>
    <row r="11" spans="1:21" ht="17.25" customHeight="1" thickTop="1">
      <c r="A11" s="19"/>
      <c r="B11" s="48" t="s">
        <v>8</v>
      </c>
      <c r="C11" s="51" t="s">
        <v>6</v>
      </c>
      <c r="D11" s="54" t="s">
        <v>15</v>
      </c>
      <c r="E11" s="54"/>
      <c r="F11" s="54" t="s">
        <v>16</v>
      </c>
      <c r="G11" s="54" t="s">
        <v>17</v>
      </c>
      <c r="H11" s="54"/>
      <c r="I11" s="54"/>
      <c r="J11" s="54"/>
      <c r="K11" s="54" t="s">
        <v>20</v>
      </c>
      <c r="L11" s="54"/>
      <c r="M11" s="54"/>
      <c r="N11" s="54"/>
      <c r="O11" s="54" t="s">
        <v>21</v>
      </c>
      <c r="P11" s="54"/>
      <c r="Q11" s="54"/>
      <c r="R11" s="54"/>
      <c r="S11" s="57"/>
      <c r="T11" s="57"/>
      <c r="U11" s="58"/>
    </row>
    <row r="12" spans="1:21" ht="24" customHeight="1">
      <c r="A12" s="19"/>
      <c r="B12" s="49"/>
      <c r="C12" s="52"/>
      <c r="D12" s="55" t="s">
        <v>0</v>
      </c>
      <c r="E12" s="55" t="s">
        <v>1</v>
      </c>
      <c r="F12" s="55"/>
      <c r="G12" s="55" t="s">
        <v>4</v>
      </c>
      <c r="H12" s="55" t="s">
        <v>5</v>
      </c>
      <c r="I12" s="55" t="s">
        <v>7</v>
      </c>
      <c r="J12" s="55" t="s">
        <v>13</v>
      </c>
      <c r="K12" s="55" t="s">
        <v>4</v>
      </c>
      <c r="L12" s="55" t="s">
        <v>5</v>
      </c>
      <c r="M12" s="55" t="s">
        <v>7</v>
      </c>
      <c r="N12" s="55" t="s">
        <v>13</v>
      </c>
      <c r="O12" s="55" t="s">
        <v>11</v>
      </c>
      <c r="P12" s="55"/>
      <c r="Q12" s="55"/>
      <c r="R12" s="24" t="s">
        <v>18</v>
      </c>
      <c r="S12" s="52" t="s">
        <v>3</v>
      </c>
      <c r="T12" s="52"/>
      <c r="U12" s="61"/>
    </row>
    <row r="13" spans="1:21" ht="19.5" customHeight="1" thickBot="1">
      <c r="A13" s="19"/>
      <c r="B13" s="50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 t="s">
        <v>4</v>
      </c>
      <c r="P13" s="23" t="s">
        <v>5</v>
      </c>
      <c r="Q13" s="23" t="s">
        <v>9</v>
      </c>
      <c r="R13" s="23" t="s">
        <v>4</v>
      </c>
      <c r="S13" s="62"/>
      <c r="T13" s="62"/>
      <c r="U13" s="63"/>
    </row>
    <row r="14" spans="1:21" ht="52.5" customHeight="1" thickTop="1">
      <c r="A14" s="26"/>
      <c r="B14" s="25">
        <v>1</v>
      </c>
      <c r="C14" s="31" t="s">
        <v>35</v>
      </c>
      <c r="D14" s="20" t="s">
        <v>34</v>
      </c>
      <c r="E14" s="20" t="s">
        <v>34</v>
      </c>
      <c r="F14" s="21" t="s">
        <v>36</v>
      </c>
      <c r="G14" s="21">
        <v>53440</v>
      </c>
      <c r="H14" s="30">
        <v>26720</v>
      </c>
      <c r="I14" s="30">
        <v>0</v>
      </c>
      <c r="J14" s="30">
        <v>26720</v>
      </c>
      <c r="K14" s="21">
        <f>SUM(L14:N14)</f>
        <v>69709</v>
      </c>
      <c r="L14" s="30">
        <v>26720</v>
      </c>
      <c r="M14" s="30">
        <v>0</v>
      </c>
      <c r="N14" s="30">
        <f>69709-L14</f>
        <v>42989</v>
      </c>
      <c r="O14" s="21">
        <f>P14+Q14</f>
        <v>69709</v>
      </c>
      <c r="P14" s="30">
        <v>0</v>
      </c>
      <c r="Q14" s="21">
        <v>69709</v>
      </c>
      <c r="R14" s="34">
        <f>Q14/G14</f>
        <v>1.304434880239521</v>
      </c>
      <c r="S14" s="70" t="s">
        <v>52</v>
      </c>
      <c r="T14" s="70"/>
      <c r="U14" s="71"/>
    </row>
    <row r="15" spans="1:21" s="42" customFormat="1" ht="69" customHeight="1">
      <c r="A15" s="35"/>
      <c r="B15" s="36">
        <v>2</v>
      </c>
      <c r="C15" s="37" t="s">
        <v>38</v>
      </c>
      <c r="D15" s="38" t="s">
        <v>34</v>
      </c>
      <c r="E15" s="38" t="s">
        <v>39</v>
      </c>
      <c r="F15" s="39" t="s">
        <v>36</v>
      </c>
      <c r="G15" s="39">
        <v>70180</v>
      </c>
      <c r="H15" s="40">
        <v>35090</v>
      </c>
      <c r="I15" s="40">
        <v>0</v>
      </c>
      <c r="J15" s="40">
        <v>35090</v>
      </c>
      <c r="K15" s="39">
        <f>SUM(L15:N15)</f>
        <v>70180</v>
      </c>
      <c r="L15" s="40">
        <v>35090</v>
      </c>
      <c r="M15" s="40">
        <v>0</v>
      </c>
      <c r="N15" s="40">
        <f>70180-L15</f>
        <v>35090</v>
      </c>
      <c r="O15" s="39">
        <f>Q15</f>
        <v>70180</v>
      </c>
      <c r="P15" s="40">
        <v>0</v>
      </c>
      <c r="Q15" s="39">
        <v>70180</v>
      </c>
      <c r="R15" s="41">
        <f>Q15/O15</f>
        <v>1</v>
      </c>
      <c r="S15" s="70" t="s">
        <v>52</v>
      </c>
      <c r="T15" s="70"/>
      <c r="U15" s="71"/>
    </row>
    <row r="16" spans="1:21" s="42" customFormat="1" ht="75" customHeight="1">
      <c r="A16" s="35"/>
      <c r="B16" s="36">
        <v>3</v>
      </c>
      <c r="C16" s="38" t="s">
        <v>41</v>
      </c>
      <c r="D16" s="38" t="s">
        <v>34</v>
      </c>
      <c r="E16" s="38" t="s">
        <v>34</v>
      </c>
      <c r="F16" s="39" t="s">
        <v>36</v>
      </c>
      <c r="G16" s="39">
        <v>17600</v>
      </c>
      <c r="H16" s="40">
        <v>8800</v>
      </c>
      <c r="I16" s="40">
        <v>0</v>
      </c>
      <c r="J16" s="40">
        <v>8800</v>
      </c>
      <c r="K16" s="39">
        <f>SUM(L16:N16)</f>
        <v>33390</v>
      </c>
      <c r="L16" s="40">
        <v>8800</v>
      </c>
      <c r="M16" s="40">
        <v>0</v>
      </c>
      <c r="N16" s="40">
        <f>33390-L16</f>
        <v>24590</v>
      </c>
      <c r="O16" s="39">
        <f>Q16</f>
        <v>33390</v>
      </c>
      <c r="P16" s="40">
        <v>0</v>
      </c>
      <c r="Q16" s="39">
        <v>33390</v>
      </c>
      <c r="R16" s="41">
        <f>Q16/G16</f>
        <v>1.897159090909091</v>
      </c>
      <c r="S16" s="70" t="s">
        <v>52</v>
      </c>
      <c r="T16" s="70"/>
      <c r="U16" s="71"/>
    </row>
    <row r="17" spans="1:21" s="42" customFormat="1" ht="57.75" customHeight="1" thickBot="1">
      <c r="A17" s="35"/>
      <c r="B17" s="36">
        <v>4</v>
      </c>
      <c r="C17" s="38" t="s">
        <v>43</v>
      </c>
      <c r="D17" s="38" t="s">
        <v>34</v>
      </c>
      <c r="E17" s="38" t="s">
        <v>34</v>
      </c>
      <c r="F17" s="39" t="s">
        <v>36</v>
      </c>
      <c r="G17" s="39">
        <v>40710</v>
      </c>
      <c r="H17" s="40">
        <v>20355</v>
      </c>
      <c r="I17" s="40">
        <v>0</v>
      </c>
      <c r="J17" s="40">
        <v>20355</v>
      </c>
      <c r="K17" s="39">
        <f>SUM(L17:N17)</f>
        <v>40933</v>
      </c>
      <c r="L17" s="40">
        <f>20188+167</f>
        <v>20355</v>
      </c>
      <c r="M17" s="40">
        <v>0</v>
      </c>
      <c r="N17" s="40">
        <f>40933-L17</f>
        <v>20578</v>
      </c>
      <c r="O17" s="39">
        <v>40933</v>
      </c>
      <c r="P17" s="40">
        <v>0</v>
      </c>
      <c r="Q17" s="39">
        <v>40933</v>
      </c>
      <c r="R17" s="41">
        <f>Q17/G17</f>
        <v>1.0054777695897814</v>
      </c>
      <c r="S17" s="70" t="s">
        <v>52</v>
      </c>
      <c r="T17" s="70"/>
      <c r="U17" s="71"/>
    </row>
    <row r="18" spans="1:21" ht="60" customHeight="1" thickTop="1">
      <c r="A18" s="27"/>
      <c r="B18" s="28">
        <v>5</v>
      </c>
      <c r="C18" s="18" t="s">
        <v>44</v>
      </c>
      <c r="D18" s="18" t="s">
        <v>34</v>
      </c>
      <c r="E18" s="18" t="s">
        <v>34</v>
      </c>
      <c r="F18" s="17" t="s">
        <v>36</v>
      </c>
      <c r="G18" s="17">
        <v>76704</v>
      </c>
      <c r="H18" s="10">
        <v>38352</v>
      </c>
      <c r="I18" s="10">
        <v>0</v>
      </c>
      <c r="J18" s="10">
        <v>38352</v>
      </c>
      <c r="K18" s="17">
        <f>L18+N18</f>
        <v>76701</v>
      </c>
      <c r="L18" s="10">
        <v>34964</v>
      </c>
      <c r="M18" s="10">
        <v>0</v>
      </c>
      <c r="N18" s="10">
        <f>76701-L18</f>
        <v>41737</v>
      </c>
      <c r="O18" s="17">
        <v>38615</v>
      </c>
      <c r="P18" s="10">
        <v>0</v>
      </c>
      <c r="Q18" s="17">
        <v>76701</v>
      </c>
      <c r="R18" s="33">
        <f>Q18/G18</f>
        <v>0.9999608886107635</v>
      </c>
      <c r="S18" s="51" t="s">
        <v>52</v>
      </c>
      <c r="T18" s="51"/>
      <c r="U18" s="60"/>
    </row>
    <row r="19" spans="1:21" ht="18.75" customHeight="1" thickBot="1">
      <c r="A19" s="9"/>
      <c r="B19" s="22"/>
      <c r="C19" s="68" t="s">
        <v>2</v>
      </c>
      <c r="D19" s="68"/>
      <c r="E19" s="68"/>
      <c r="F19" s="68"/>
      <c r="G19" s="29">
        <f aca="true" t="shared" si="0" ref="G19:Q19">SUM(G14:G18)</f>
        <v>258634</v>
      </c>
      <c r="H19" s="29">
        <f t="shared" si="0"/>
        <v>129317</v>
      </c>
      <c r="I19" s="29">
        <f t="shared" si="0"/>
        <v>0</v>
      </c>
      <c r="J19" s="29">
        <f t="shared" si="0"/>
        <v>129317</v>
      </c>
      <c r="K19" s="29">
        <f t="shared" si="0"/>
        <v>290913</v>
      </c>
      <c r="L19" s="29">
        <f t="shared" si="0"/>
        <v>125929</v>
      </c>
      <c r="M19" s="29">
        <f t="shared" si="0"/>
        <v>0</v>
      </c>
      <c r="N19" s="29">
        <f t="shared" si="0"/>
        <v>164984</v>
      </c>
      <c r="O19" s="29">
        <f t="shared" si="0"/>
        <v>252827</v>
      </c>
      <c r="P19" s="29">
        <f t="shared" si="0"/>
        <v>0</v>
      </c>
      <c r="Q19" s="29">
        <f t="shared" si="0"/>
        <v>290913</v>
      </c>
      <c r="R19" s="29">
        <f>O19/G19*100</f>
        <v>97.75474222260027</v>
      </c>
      <c r="S19" s="66"/>
      <c r="T19" s="66"/>
      <c r="U19" s="67"/>
    </row>
    <row r="20" spans="1:21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"/>
      <c r="T20" s="4"/>
      <c r="U20" s="4"/>
    </row>
    <row r="21" spans="1:21" ht="12.7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</row>
    <row r="22" spans="1:21" ht="12.7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"/>
      <c r="T22" s="4"/>
      <c r="U22" s="4"/>
    </row>
    <row r="23" spans="1:21" ht="24" customHeight="1">
      <c r="A23" s="11"/>
      <c r="B23" s="4"/>
      <c r="C23" s="4"/>
      <c r="D23" s="4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9" t="s">
        <v>25</v>
      </c>
      <c r="Q23" s="69"/>
      <c r="R23" s="69"/>
      <c r="S23" s="4"/>
      <c r="T23" s="4"/>
      <c r="U23" s="4"/>
    </row>
    <row r="24" spans="1:21" ht="33.75" customHeight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9"/>
      <c r="Q24" s="69"/>
      <c r="R24" s="69"/>
      <c r="S24" s="4"/>
      <c r="T24" s="4"/>
      <c r="U24" s="4"/>
    </row>
    <row r="25" spans="1:21" ht="12.7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>
      <c r="A26" s="11"/>
      <c r="B26" s="4"/>
      <c r="C26" s="4"/>
      <c r="D26" s="12"/>
      <c r="E26" s="13"/>
      <c r="F26" s="14"/>
      <c r="G26" s="12"/>
      <c r="H26" s="4"/>
      <c r="I26" s="4"/>
      <c r="J26" s="4"/>
      <c r="K26" s="4"/>
      <c r="L26" s="4"/>
      <c r="M26" s="4"/>
      <c r="N26" s="4"/>
      <c r="O26" s="4"/>
      <c r="P26" s="12"/>
      <c r="Q26" s="15"/>
      <c r="R26" s="12"/>
      <c r="S26" s="4"/>
      <c r="T26" s="4"/>
      <c r="U26" s="4"/>
    </row>
    <row r="27" spans="1:21" ht="12.75">
      <c r="A27" s="11"/>
      <c r="B27" s="11"/>
      <c r="C27" s="16"/>
      <c r="D27" s="64" t="s">
        <v>14</v>
      </c>
      <c r="E27" s="64"/>
      <c r="F27" s="64"/>
      <c r="G27" s="64"/>
      <c r="H27" s="11"/>
      <c r="I27" s="11"/>
      <c r="J27" s="11"/>
      <c r="K27" s="11"/>
      <c r="L27" s="11"/>
      <c r="M27" s="11"/>
      <c r="N27" s="11"/>
      <c r="O27" s="11"/>
      <c r="P27" s="64" t="s">
        <v>22</v>
      </c>
      <c r="Q27" s="64"/>
      <c r="R27" s="64"/>
      <c r="S27" s="11"/>
      <c r="T27" s="11"/>
      <c r="U27" s="11"/>
    </row>
    <row r="28" spans="1:21" ht="12.75">
      <c r="A28" s="11"/>
      <c r="B28" s="11"/>
      <c r="C28" s="16"/>
      <c r="D28" s="64" t="s">
        <v>48</v>
      </c>
      <c r="E28" s="64"/>
      <c r="F28" s="64"/>
      <c r="G28" s="64"/>
      <c r="H28" s="11"/>
      <c r="I28" s="11"/>
      <c r="J28" s="11"/>
      <c r="K28" s="11"/>
      <c r="L28" s="64"/>
      <c r="M28" s="64"/>
      <c r="N28" s="64"/>
      <c r="O28" s="64"/>
      <c r="P28" s="11"/>
      <c r="Q28" s="11"/>
      <c r="R28" s="11"/>
      <c r="S28" s="11"/>
      <c r="T28" s="11"/>
      <c r="U28" s="11"/>
    </row>
  </sheetData>
  <sheetProtection/>
  <mergeCells count="39">
    <mergeCell ref="P23:R24"/>
    <mergeCell ref="D27:G27"/>
    <mergeCell ref="P27:R27"/>
    <mergeCell ref="L28:O28"/>
    <mergeCell ref="D28:G28"/>
    <mergeCell ref="C19:F19"/>
    <mergeCell ref="S19:U19"/>
    <mergeCell ref="S17:U17"/>
    <mergeCell ref="S18:U18"/>
    <mergeCell ref="O12:Q12"/>
    <mergeCell ref="S12:U12"/>
    <mergeCell ref="S13:U13"/>
    <mergeCell ref="S14:U14"/>
    <mergeCell ref="S15:U15"/>
    <mergeCell ref="S16:U16"/>
    <mergeCell ref="O11:R11"/>
    <mergeCell ref="S11:U11"/>
    <mergeCell ref="D12:D13"/>
    <mergeCell ref="E12:E13"/>
    <mergeCell ref="G12:G13"/>
    <mergeCell ref="H12:H13"/>
    <mergeCell ref="I12:I13"/>
    <mergeCell ref="J12:J13"/>
    <mergeCell ref="K12:K13"/>
    <mergeCell ref="L12:L13"/>
    <mergeCell ref="B11:B13"/>
    <mergeCell ref="C11:C13"/>
    <mergeCell ref="D11:E11"/>
    <mergeCell ref="F11:F13"/>
    <mergeCell ref="G11:J11"/>
    <mergeCell ref="K11:N11"/>
    <mergeCell ref="M12:M13"/>
    <mergeCell ref="N12:N13"/>
    <mergeCell ref="S1:T1"/>
    <mergeCell ref="E2:R2"/>
    <mergeCell ref="E3:R3"/>
    <mergeCell ref="E5:R5"/>
    <mergeCell ref="E6:R6"/>
    <mergeCell ref="D8:L9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CONAGUA</dc:creator>
  <cp:keywords/>
  <dc:description/>
  <cp:lastModifiedBy>Admin</cp:lastModifiedBy>
  <cp:lastPrinted>2016-12-28T22:53:28Z</cp:lastPrinted>
  <dcterms:created xsi:type="dcterms:W3CDTF">2001-02-27T12:01:52Z</dcterms:created>
  <dcterms:modified xsi:type="dcterms:W3CDTF">2019-08-26T14:15:53Z</dcterms:modified>
  <cp:category/>
  <cp:version/>
  <cp:contentType/>
  <cp:contentStatus/>
</cp:coreProperties>
</file>