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120" yWindow="105" windowWidth="17190" windowHeight="7335"/>
  </bookViews>
  <sheets>
    <sheet name="2015" sheetId="1" r:id="rId1"/>
  </sheets>
  <calcPr calcId="152511"/>
</workbook>
</file>

<file path=xl/calcChain.xml><?xml version="1.0" encoding="utf-8"?>
<calcChain xmlns="http://schemas.openxmlformats.org/spreadsheetml/2006/main">
  <c r="H528" i="1" l="1"/>
  <c r="R528" i="1"/>
  <c r="S528" i="1" s="1"/>
  <c r="H777" i="1" l="1"/>
  <c r="S777" i="1"/>
  <c r="R776" i="1"/>
  <c r="S776" i="1" s="1"/>
  <c r="H775" i="1"/>
  <c r="H776" i="1"/>
  <c r="H778" i="1"/>
  <c r="R775" i="1"/>
  <c r="S775" i="1" s="1"/>
  <c r="H787" i="1"/>
  <c r="H786" i="1"/>
  <c r="H779" i="1"/>
  <c r="H780" i="1"/>
  <c r="H781" i="1"/>
  <c r="H782" i="1"/>
  <c r="H783" i="1"/>
  <c r="H784" i="1"/>
  <c r="H785" i="1"/>
  <c r="R778" i="1"/>
  <c r="S778" i="1" s="1"/>
  <c r="R779" i="1"/>
  <c r="S779" i="1" s="1"/>
  <c r="R780" i="1"/>
  <c r="S780" i="1" s="1"/>
  <c r="R781" i="1"/>
  <c r="S781" i="1" s="1"/>
  <c r="R782" i="1"/>
  <c r="S782" i="1" s="1"/>
  <c r="R783" i="1"/>
  <c r="S783" i="1" s="1"/>
  <c r="R784" i="1"/>
  <c r="S784" i="1" s="1"/>
  <c r="R785" i="1"/>
  <c r="S785" i="1" s="1"/>
  <c r="R786" i="1"/>
  <c r="S786" i="1" s="1"/>
  <c r="R787" i="1"/>
  <c r="S787" i="1" s="1"/>
  <c r="R753" i="1" l="1"/>
  <c r="S753" i="1" s="1"/>
  <c r="R755" i="1"/>
  <c r="S755" i="1" s="1"/>
  <c r="R756" i="1"/>
  <c r="S756" i="1" s="1"/>
  <c r="R757" i="1"/>
  <c r="S757" i="1" s="1"/>
  <c r="R758" i="1"/>
  <c r="S758" i="1" s="1"/>
  <c r="R759" i="1"/>
  <c r="S759" i="1" s="1"/>
  <c r="R760" i="1"/>
  <c r="S760" i="1" s="1"/>
  <c r="S761" i="1"/>
  <c r="S762" i="1"/>
  <c r="S763" i="1"/>
  <c r="S764" i="1"/>
  <c r="R765" i="1"/>
  <c r="S765" i="1" s="1"/>
  <c r="R766" i="1"/>
  <c r="S766" i="1" s="1"/>
  <c r="R767" i="1"/>
  <c r="S767" i="1" s="1"/>
  <c r="R768" i="1"/>
  <c r="S768" i="1" s="1"/>
  <c r="R769" i="1"/>
  <c r="S769" i="1" s="1"/>
  <c r="R770" i="1"/>
  <c r="S770" i="1" s="1"/>
  <c r="R771" i="1"/>
  <c r="S771" i="1" s="1"/>
  <c r="R772" i="1"/>
  <c r="S772" i="1" s="1"/>
  <c r="R773" i="1"/>
  <c r="S773" i="1" s="1"/>
  <c r="R774" i="1"/>
  <c r="S774" i="1" s="1"/>
  <c r="H772" i="1"/>
  <c r="H764" i="1" l="1"/>
  <c r="H763" i="1"/>
  <c r="H762" i="1"/>
  <c r="H761" i="1"/>
  <c r="H771" i="1"/>
  <c r="F754" i="1"/>
  <c r="H753" i="1"/>
  <c r="H755" i="1"/>
  <c r="H756" i="1"/>
  <c r="H757" i="1"/>
  <c r="H758" i="1"/>
  <c r="H759" i="1"/>
  <c r="H760" i="1"/>
  <c r="H765" i="1"/>
  <c r="H766" i="1"/>
  <c r="H767" i="1"/>
  <c r="H768" i="1"/>
  <c r="H769" i="1"/>
  <c r="H770" i="1"/>
  <c r="H773" i="1"/>
  <c r="H774" i="1"/>
  <c r="H752" i="1"/>
  <c r="R754" i="1" l="1"/>
  <c r="S754" i="1" s="1"/>
  <c r="H754" i="1"/>
  <c r="H747" i="1"/>
  <c r="R747" i="1"/>
  <c r="S747" i="1" s="1"/>
  <c r="H746" i="1"/>
  <c r="R746" i="1"/>
  <c r="S746" i="1" s="1"/>
  <c r="H733" i="1"/>
  <c r="R733" i="1"/>
  <c r="S733" i="1" s="1"/>
  <c r="H732" i="1"/>
  <c r="R732" i="1"/>
  <c r="S732" i="1" s="1"/>
  <c r="H731" i="1"/>
  <c r="H730" i="1"/>
  <c r="H729" i="1"/>
  <c r="H728" i="1"/>
  <c r="H727" i="1"/>
  <c r="H726" i="1"/>
  <c r="R731" i="1"/>
  <c r="S731" i="1" s="1"/>
  <c r="R730" i="1"/>
  <c r="S730" i="1" s="1"/>
  <c r="R729" i="1"/>
  <c r="S729" i="1" s="1"/>
  <c r="R728" i="1"/>
  <c r="S728" i="1" s="1"/>
  <c r="R727" i="1"/>
  <c r="S727" i="1" s="1"/>
  <c r="R726" i="1"/>
  <c r="S726" i="1" s="1"/>
  <c r="H725" i="1" l="1"/>
  <c r="R725" i="1"/>
  <c r="S725" i="1" s="1"/>
  <c r="R696" i="1" l="1"/>
  <c r="S696" i="1" s="1"/>
  <c r="R697" i="1"/>
  <c r="S697" i="1" s="1"/>
  <c r="R699" i="1"/>
  <c r="S699" i="1" s="1"/>
  <c r="S700" i="1"/>
  <c r="R701" i="1"/>
  <c r="S701" i="1" s="1"/>
  <c r="R702" i="1"/>
  <c r="S702" i="1" s="1"/>
  <c r="R703" i="1"/>
  <c r="S703" i="1" s="1"/>
  <c r="R704" i="1"/>
  <c r="S704" i="1" s="1"/>
  <c r="R705" i="1"/>
  <c r="S705" i="1" s="1"/>
  <c r="R706" i="1"/>
  <c r="S706" i="1" s="1"/>
  <c r="S707" i="1"/>
  <c r="R708" i="1"/>
  <c r="S708" i="1" s="1"/>
  <c r="S709" i="1"/>
  <c r="S710" i="1"/>
  <c r="S711" i="1"/>
  <c r="S712" i="1"/>
  <c r="S713" i="1"/>
  <c r="R714" i="1"/>
  <c r="S714" i="1" s="1"/>
  <c r="R715" i="1"/>
  <c r="S715" i="1" s="1"/>
  <c r="S716" i="1"/>
  <c r="R717" i="1"/>
  <c r="S717" i="1" s="1"/>
  <c r="R718" i="1"/>
  <c r="S718" i="1" s="1"/>
  <c r="R719" i="1"/>
  <c r="S719" i="1" s="1"/>
  <c r="R720" i="1"/>
  <c r="S720" i="1" s="1"/>
  <c r="S721" i="1"/>
  <c r="R722" i="1"/>
  <c r="S722" i="1" s="1"/>
  <c r="R723" i="1"/>
  <c r="S723" i="1" s="1"/>
  <c r="R724" i="1"/>
  <c r="S724" i="1" s="1"/>
  <c r="S734" i="1"/>
  <c r="S735" i="1"/>
  <c r="S736" i="1"/>
  <c r="S737" i="1"/>
  <c r="S738" i="1"/>
  <c r="S739" i="1"/>
  <c r="S740" i="1"/>
  <c r="S741" i="1"/>
  <c r="S742" i="1"/>
  <c r="S743" i="1"/>
  <c r="R744" i="1"/>
  <c r="S744" i="1" s="1"/>
  <c r="R745" i="1"/>
  <c r="S745" i="1" s="1"/>
  <c r="H745" i="1"/>
  <c r="H744" i="1"/>
  <c r="H743" i="1"/>
  <c r="H742" i="1"/>
  <c r="H741" i="1"/>
  <c r="H740" i="1"/>
  <c r="H739" i="1"/>
  <c r="H735" i="1"/>
  <c r="H736" i="1"/>
  <c r="H737" i="1"/>
  <c r="H738" i="1"/>
  <c r="H734" i="1"/>
  <c r="H721" i="1" l="1"/>
  <c r="H724" i="1"/>
  <c r="H723" i="1"/>
  <c r="H722" i="1"/>
  <c r="H720" i="1"/>
  <c r="H719" i="1"/>
  <c r="H718" i="1"/>
  <c r="H717" i="1"/>
  <c r="H716" i="1"/>
  <c r="H709" i="1"/>
  <c r="H710" i="1"/>
  <c r="H711" i="1"/>
  <c r="H712" i="1"/>
  <c r="H713" i="1"/>
  <c r="H714" i="1"/>
  <c r="H715" i="1"/>
  <c r="H708" i="1"/>
  <c r="H706" i="1"/>
  <c r="H705" i="1"/>
  <c r="H704" i="1"/>
  <c r="H703" i="1"/>
  <c r="H702" i="1"/>
  <c r="H701" i="1"/>
  <c r="H699" i="1"/>
  <c r="H700" i="1"/>
  <c r="F698" i="1"/>
  <c r="H697" i="1"/>
  <c r="H696" i="1"/>
  <c r="H695" i="1"/>
  <c r="H698" i="1" l="1"/>
  <c r="R698" i="1"/>
  <c r="S698" i="1" s="1"/>
  <c r="R690" i="1"/>
  <c r="S690" i="1" s="1"/>
  <c r="H690" i="1"/>
  <c r="H685" i="1"/>
  <c r="S685" i="1"/>
  <c r="H651" i="1" l="1"/>
  <c r="R651" i="1"/>
  <c r="S651" i="1" s="1"/>
  <c r="F687" i="1" l="1"/>
  <c r="H687" i="1" s="1"/>
  <c r="F688" i="1"/>
  <c r="R688" i="1" s="1"/>
  <c r="F689" i="1"/>
  <c r="R689" i="1" s="1"/>
  <c r="F686" i="1"/>
  <c r="H686" i="1" s="1"/>
  <c r="H684" i="1"/>
  <c r="H683" i="1"/>
  <c r="H682" i="1"/>
  <c r="H681" i="1"/>
  <c r="H680" i="1"/>
  <c r="H679" i="1"/>
  <c r="H678" i="1"/>
  <c r="H677" i="1"/>
  <c r="H676" i="1"/>
  <c r="H675" i="1"/>
  <c r="H674" i="1"/>
  <c r="H688" i="1" l="1"/>
  <c r="H689" i="1"/>
  <c r="S668" i="1" l="1"/>
  <c r="R669" i="1"/>
  <c r="S669" i="1" s="1"/>
  <c r="R670" i="1"/>
  <c r="S670" i="1"/>
  <c r="R671" i="1"/>
  <c r="S671" i="1" s="1"/>
  <c r="R672" i="1"/>
  <c r="S672" i="1" s="1"/>
  <c r="S673" i="1"/>
  <c r="R674" i="1"/>
  <c r="S674" i="1" s="1"/>
  <c r="R675" i="1"/>
  <c r="S675" i="1" s="1"/>
  <c r="R676" i="1"/>
  <c r="S676" i="1" s="1"/>
  <c r="R677" i="1"/>
  <c r="S677" i="1" s="1"/>
  <c r="H671" i="1"/>
  <c r="H672" i="1"/>
  <c r="H673" i="1"/>
  <c r="H670" i="1"/>
  <c r="H668" i="1"/>
  <c r="H669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R652" i="1"/>
  <c r="S652" i="1" s="1"/>
  <c r="R653" i="1"/>
  <c r="S653" i="1" s="1"/>
  <c r="R654" i="1"/>
  <c r="S654" i="1" s="1"/>
  <c r="R655" i="1"/>
  <c r="S655" i="1" s="1"/>
  <c r="R656" i="1"/>
  <c r="S656" i="1" s="1"/>
  <c r="R657" i="1"/>
  <c r="S657" i="1" s="1"/>
  <c r="R658" i="1"/>
  <c r="S658" i="1" s="1"/>
  <c r="R659" i="1"/>
  <c r="S659" i="1" s="1"/>
  <c r="R660" i="1"/>
  <c r="S660" i="1" s="1"/>
  <c r="R661" i="1"/>
  <c r="S661" i="1" s="1"/>
  <c r="H649" i="1"/>
  <c r="H650" i="1"/>
  <c r="H652" i="1"/>
  <c r="H653" i="1"/>
  <c r="H654" i="1"/>
  <c r="H655" i="1"/>
  <c r="F648" i="1"/>
  <c r="H648" i="1" l="1"/>
  <c r="H647" i="1"/>
  <c r="H539" i="1" l="1"/>
  <c r="H538" i="1"/>
  <c r="H537" i="1"/>
  <c r="H536" i="1"/>
  <c r="H535" i="1"/>
  <c r="R539" i="1"/>
  <c r="S539" i="1" s="1"/>
  <c r="R538" i="1"/>
  <c r="S538" i="1" s="1"/>
  <c r="R537" i="1"/>
  <c r="S537" i="1" s="1"/>
  <c r="R536" i="1"/>
  <c r="S536" i="1" s="1"/>
  <c r="R535" i="1"/>
  <c r="S535" i="1" s="1"/>
  <c r="F641" i="1" l="1"/>
  <c r="H641" i="1" s="1"/>
  <c r="R642" i="1"/>
  <c r="S642" i="1" s="1"/>
  <c r="H642" i="1"/>
  <c r="R641" i="1" l="1"/>
  <c r="S641" i="1" s="1"/>
  <c r="F636" i="1"/>
  <c r="H636" i="1" s="1"/>
  <c r="F637" i="1"/>
  <c r="H637" i="1" s="1"/>
  <c r="F638" i="1"/>
  <c r="F639" i="1"/>
  <c r="F640" i="1"/>
  <c r="H640" i="1" s="1"/>
  <c r="F635" i="1"/>
  <c r="H635" i="1" s="1"/>
  <c r="R640" i="1" l="1"/>
  <c r="S640" i="1" s="1"/>
  <c r="R639" i="1"/>
  <c r="S639" i="1" s="1"/>
  <c r="H639" i="1"/>
  <c r="R637" i="1"/>
  <c r="S637" i="1" s="1"/>
  <c r="R638" i="1"/>
  <c r="S638" i="1" s="1"/>
  <c r="H638" i="1"/>
  <c r="H634" i="1"/>
  <c r="H633" i="1"/>
  <c r="H632" i="1"/>
  <c r="S632" i="1" l="1"/>
  <c r="R633" i="1"/>
  <c r="S633" i="1" s="1"/>
  <c r="R634" i="1"/>
  <c r="S634" i="1" s="1"/>
  <c r="R635" i="1"/>
  <c r="S635" i="1" s="1"/>
  <c r="R636" i="1"/>
  <c r="S636" i="1" s="1"/>
  <c r="S583" i="1" l="1"/>
  <c r="R584" i="1"/>
  <c r="S584" i="1" s="1"/>
  <c r="R585" i="1"/>
  <c r="S585" i="1" s="1"/>
  <c r="R588" i="1"/>
  <c r="S588" i="1" s="1"/>
  <c r="R589" i="1"/>
  <c r="R590" i="1"/>
  <c r="S590" i="1" s="1"/>
  <c r="R591" i="1"/>
  <c r="S591" i="1" s="1"/>
  <c r="R592" i="1"/>
  <c r="S592" i="1" s="1"/>
  <c r="R593" i="1"/>
  <c r="S593" i="1" s="1"/>
  <c r="R594" i="1"/>
  <c r="S594" i="1" s="1"/>
  <c r="R595" i="1"/>
  <c r="S595" i="1" s="1"/>
  <c r="R596" i="1"/>
  <c r="S596" i="1" s="1"/>
  <c r="R597" i="1"/>
  <c r="S597" i="1" s="1"/>
  <c r="S598" i="1"/>
  <c r="R599" i="1"/>
  <c r="S599" i="1" s="1"/>
  <c r="R600" i="1"/>
  <c r="S600" i="1" s="1"/>
  <c r="R601" i="1"/>
  <c r="S601" i="1" s="1"/>
  <c r="R602" i="1"/>
  <c r="S602" i="1" s="1"/>
  <c r="R603" i="1"/>
  <c r="S603" i="1" s="1"/>
  <c r="R604" i="1"/>
  <c r="S604" i="1" s="1"/>
  <c r="R605" i="1"/>
  <c r="S605" i="1" s="1"/>
  <c r="R606" i="1"/>
  <c r="S606" i="1" s="1"/>
  <c r="R607" i="1"/>
  <c r="S607" i="1" s="1"/>
  <c r="R608" i="1"/>
  <c r="S608" i="1" s="1"/>
  <c r="R609" i="1"/>
  <c r="S609" i="1" s="1"/>
  <c r="R610" i="1"/>
  <c r="S610" i="1" s="1"/>
  <c r="R611" i="1"/>
  <c r="S611" i="1" s="1"/>
  <c r="R612" i="1"/>
  <c r="S612" i="1" s="1"/>
  <c r="S613" i="1"/>
  <c r="R614" i="1"/>
  <c r="S614" i="1" s="1"/>
  <c r="R615" i="1"/>
  <c r="S615" i="1" s="1"/>
  <c r="R616" i="1"/>
  <c r="S616" i="1" s="1"/>
  <c r="R617" i="1"/>
  <c r="S617" i="1" s="1"/>
  <c r="R618" i="1"/>
  <c r="S618" i="1" s="1"/>
  <c r="R619" i="1"/>
  <c r="S619" i="1" s="1"/>
  <c r="R620" i="1"/>
  <c r="S620" i="1" s="1"/>
  <c r="R621" i="1"/>
  <c r="S621" i="1" s="1"/>
  <c r="S622" i="1"/>
  <c r="R623" i="1"/>
  <c r="S623" i="1" s="1"/>
  <c r="R625" i="1"/>
  <c r="S625" i="1" s="1"/>
  <c r="R626" i="1"/>
  <c r="S626" i="1" s="1"/>
  <c r="R627" i="1"/>
  <c r="S627" i="1" s="1"/>
  <c r="R628" i="1"/>
  <c r="S628" i="1" s="1"/>
  <c r="R629" i="1"/>
  <c r="S629" i="1" s="1"/>
  <c r="R630" i="1"/>
  <c r="S630" i="1" s="1"/>
  <c r="R631" i="1"/>
  <c r="S631" i="1" s="1"/>
  <c r="F624" i="1"/>
  <c r="R624" i="1" s="1"/>
  <c r="S624" i="1" s="1"/>
  <c r="H621" i="1"/>
  <c r="H620" i="1"/>
  <c r="H619" i="1"/>
  <c r="H618" i="1"/>
  <c r="H617" i="1"/>
  <c r="H616" i="1"/>
  <c r="H615" i="1"/>
  <c r="H612" i="1"/>
  <c r="H611" i="1"/>
  <c r="H610" i="1"/>
  <c r="H609" i="1"/>
  <c r="H608" i="1"/>
  <c r="H607" i="1"/>
  <c r="H606" i="1"/>
  <c r="H605" i="1"/>
  <c r="H604" i="1"/>
  <c r="H603" i="1"/>
  <c r="H600" i="1"/>
  <c r="H599" i="1"/>
  <c r="H597" i="1"/>
  <c r="H596" i="1"/>
  <c r="H595" i="1"/>
  <c r="H594" i="1"/>
  <c r="H593" i="1"/>
  <c r="H592" i="1"/>
  <c r="H591" i="1"/>
  <c r="G589" i="1" l="1"/>
  <c r="S589" i="1" s="1"/>
  <c r="F587" i="1" l="1"/>
  <c r="F586" i="1"/>
  <c r="H585" i="1"/>
  <c r="H584" i="1"/>
  <c r="H583" i="1"/>
  <c r="H588" i="1"/>
  <c r="H590" i="1"/>
  <c r="H598" i="1"/>
  <c r="H601" i="1"/>
  <c r="H602" i="1"/>
  <c r="H613" i="1"/>
  <c r="H614" i="1"/>
  <c r="H622" i="1"/>
  <c r="H623" i="1"/>
  <c r="H625" i="1"/>
  <c r="H626" i="1"/>
  <c r="H627" i="1"/>
  <c r="H628" i="1"/>
  <c r="H629" i="1"/>
  <c r="H630" i="1"/>
  <c r="H631" i="1"/>
  <c r="H582" i="1"/>
  <c r="H586" i="1" l="1"/>
  <c r="R586" i="1"/>
  <c r="G587" i="1"/>
  <c r="R587" i="1"/>
  <c r="H575" i="1"/>
  <c r="H576" i="1"/>
  <c r="H577" i="1"/>
  <c r="F574" i="1"/>
  <c r="H574" i="1" s="1"/>
  <c r="F573" i="1"/>
  <c r="R573" i="1" s="1"/>
  <c r="S573" i="1" s="1"/>
  <c r="F572" i="1"/>
  <c r="H572" i="1" s="1"/>
  <c r="F571" i="1"/>
  <c r="H571" i="1" s="1"/>
  <c r="F570" i="1"/>
  <c r="R570" i="1" s="1"/>
  <c r="S570" i="1" s="1"/>
  <c r="R575" i="1"/>
  <c r="S575" i="1" s="1"/>
  <c r="S576" i="1"/>
  <c r="S577" i="1"/>
  <c r="H569" i="1"/>
  <c r="H568" i="1"/>
  <c r="H567" i="1"/>
  <c r="H566" i="1"/>
  <c r="H565" i="1"/>
  <c r="H564" i="1"/>
  <c r="H563" i="1"/>
  <c r="H562" i="1"/>
  <c r="F561" i="1"/>
  <c r="H561" i="1" s="1"/>
  <c r="H560" i="1"/>
  <c r="R564" i="1"/>
  <c r="S564" i="1" s="1"/>
  <c r="R565" i="1"/>
  <c r="S565" i="1" s="1"/>
  <c r="R566" i="1"/>
  <c r="S566" i="1" s="1"/>
  <c r="R567" i="1"/>
  <c r="S567" i="1" s="1"/>
  <c r="R568" i="1"/>
  <c r="S568" i="1" s="1"/>
  <c r="R569" i="1"/>
  <c r="S569" i="1" s="1"/>
  <c r="H559" i="1"/>
  <c r="S587" i="1" l="1"/>
  <c r="S586" i="1"/>
  <c r="H570" i="1"/>
  <c r="R572" i="1"/>
  <c r="S572" i="1" s="1"/>
  <c r="R574" i="1"/>
  <c r="S574" i="1" s="1"/>
  <c r="H573" i="1"/>
  <c r="R571" i="1"/>
  <c r="S571" i="1" s="1"/>
  <c r="R555" i="1" l="1"/>
  <c r="R556" i="1"/>
  <c r="R557" i="1"/>
  <c r="R559" i="1"/>
  <c r="R560" i="1"/>
  <c r="R561" i="1"/>
  <c r="R562" i="1"/>
  <c r="R563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 l="1"/>
  <c r="H545" i="1"/>
  <c r="H544" i="1"/>
  <c r="H543" i="1"/>
  <c r="H542" i="1"/>
  <c r="H541" i="1"/>
  <c r="R529" i="1" l="1"/>
  <c r="R531" i="1"/>
  <c r="R532" i="1"/>
  <c r="R533" i="1"/>
  <c r="R534" i="1"/>
  <c r="R541" i="1"/>
  <c r="R542" i="1"/>
  <c r="R543" i="1"/>
  <c r="R544" i="1"/>
  <c r="R545" i="1"/>
  <c r="R546" i="1"/>
  <c r="R547" i="1"/>
  <c r="R549" i="1"/>
  <c r="R550" i="1"/>
  <c r="R551" i="1"/>
  <c r="R552" i="1"/>
  <c r="H531" i="1"/>
  <c r="H532" i="1"/>
  <c r="H533" i="1"/>
  <c r="H534" i="1"/>
  <c r="H540" i="1"/>
  <c r="F530" i="1"/>
  <c r="H529" i="1"/>
  <c r="R530" i="1" l="1"/>
  <c r="H530" i="1"/>
  <c r="F523" i="1"/>
  <c r="H523" i="1" s="1"/>
  <c r="R431" i="1"/>
  <c r="S431" i="1" s="1"/>
  <c r="R432" i="1"/>
  <c r="S432" i="1" s="1"/>
  <c r="R433" i="1"/>
  <c r="S433" i="1" s="1"/>
  <c r="R434" i="1"/>
  <c r="S434" i="1" s="1"/>
  <c r="R435" i="1"/>
  <c r="S435" i="1" s="1"/>
  <c r="R436" i="1"/>
  <c r="S436" i="1" s="1"/>
  <c r="R437" i="1"/>
  <c r="S437" i="1" s="1"/>
  <c r="R438" i="1"/>
  <c r="S438" i="1" s="1"/>
  <c r="R439" i="1"/>
  <c r="S439" i="1" s="1"/>
  <c r="S440" i="1"/>
  <c r="R441" i="1"/>
  <c r="S441" i="1" s="1"/>
  <c r="R442" i="1"/>
  <c r="S442" i="1" s="1"/>
  <c r="R443" i="1"/>
  <c r="S443" i="1" s="1"/>
  <c r="R444" i="1"/>
  <c r="S444" i="1" s="1"/>
  <c r="R445" i="1"/>
  <c r="S445" i="1" s="1"/>
  <c r="R446" i="1"/>
  <c r="S446" i="1" s="1"/>
  <c r="R447" i="1"/>
  <c r="S447" i="1" s="1"/>
  <c r="R448" i="1"/>
  <c r="S448" i="1" s="1"/>
  <c r="R449" i="1"/>
  <c r="S449" i="1" s="1"/>
  <c r="S450" i="1"/>
  <c r="S451" i="1"/>
  <c r="S452" i="1"/>
  <c r="R453" i="1"/>
  <c r="S453" i="1" s="1"/>
  <c r="R454" i="1"/>
  <c r="S454" i="1" s="1"/>
  <c r="R455" i="1"/>
  <c r="S455" i="1" s="1"/>
  <c r="R456" i="1"/>
  <c r="S456" i="1" s="1"/>
  <c r="R457" i="1"/>
  <c r="S457" i="1" s="1"/>
  <c r="R458" i="1"/>
  <c r="S458" i="1" s="1"/>
  <c r="R459" i="1"/>
  <c r="S459" i="1" s="1"/>
  <c r="R460" i="1"/>
  <c r="S460" i="1" s="1"/>
  <c r="R461" i="1"/>
  <c r="S461" i="1" s="1"/>
  <c r="R462" i="1"/>
  <c r="S462" i="1" s="1"/>
  <c r="R463" i="1"/>
  <c r="S463" i="1" s="1"/>
  <c r="R464" i="1"/>
  <c r="S464" i="1" s="1"/>
  <c r="R465" i="1"/>
  <c r="S465" i="1" s="1"/>
  <c r="R466" i="1"/>
  <c r="S466" i="1" s="1"/>
  <c r="R467" i="1"/>
  <c r="S467" i="1" s="1"/>
  <c r="R468" i="1"/>
  <c r="S468" i="1" s="1"/>
  <c r="R469" i="1"/>
  <c r="S469" i="1" s="1"/>
  <c r="R470" i="1"/>
  <c r="S470" i="1" s="1"/>
  <c r="R471" i="1"/>
  <c r="S471" i="1" s="1"/>
  <c r="S472" i="1"/>
  <c r="R473" i="1"/>
  <c r="S473" i="1" s="1"/>
  <c r="R474" i="1"/>
  <c r="S474" i="1" s="1"/>
  <c r="R475" i="1"/>
  <c r="S475" i="1" s="1"/>
  <c r="R476" i="1"/>
  <c r="S476" i="1" s="1"/>
  <c r="R477" i="1"/>
  <c r="S477" i="1" s="1"/>
  <c r="R478" i="1"/>
  <c r="S478" i="1" s="1"/>
  <c r="R485" i="1"/>
  <c r="S485" i="1" s="1"/>
  <c r="R486" i="1"/>
  <c r="S486" i="1" s="1"/>
  <c r="R487" i="1"/>
  <c r="S487" i="1" s="1"/>
  <c r="R488" i="1"/>
  <c r="S488" i="1" s="1"/>
  <c r="S489" i="1"/>
  <c r="R490" i="1"/>
  <c r="S490" i="1" s="1"/>
  <c r="R491" i="1"/>
  <c r="S491" i="1" s="1"/>
  <c r="R492" i="1"/>
  <c r="S492" i="1" s="1"/>
  <c r="R493" i="1"/>
  <c r="S493" i="1" s="1"/>
  <c r="R494" i="1"/>
  <c r="S494" i="1" s="1"/>
  <c r="R495" i="1"/>
  <c r="S495" i="1" s="1"/>
  <c r="R496" i="1"/>
  <c r="S496" i="1" s="1"/>
  <c r="R497" i="1"/>
  <c r="S497" i="1" s="1"/>
  <c r="R498" i="1"/>
  <c r="S498" i="1" s="1"/>
  <c r="R499" i="1"/>
  <c r="S499" i="1" s="1"/>
  <c r="R500" i="1"/>
  <c r="S500" i="1" s="1"/>
  <c r="R501" i="1"/>
  <c r="S501" i="1" s="1"/>
  <c r="R502" i="1"/>
  <c r="S502" i="1" s="1"/>
  <c r="R503" i="1"/>
  <c r="S503" i="1" s="1"/>
  <c r="R504" i="1"/>
  <c r="S504" i="1" s="1"/>
  <c r="R505" i="1"/>
  <c r="S505" i="1" s="1"/>
  <c r="R506" i="1"/>
  <c r="S506" i="1" s="1"/>
  <c r="R507" i="1"/>
  <c r="S507" i="1" s="1"/>
  <c r="R508" i="1"/>
  <c r="S508" i="1" s="1"/>
  <c r="R509" i="1"/>
  <c r="S509" i="1" s="1"/>
  <c r="R510" i="1"/>
  <c r="S510" i="1" s="1"/>
  <c r="R511" i="1"/>
  <c r="S511" i="1" s="1"/>
  <c r="R512" i="1"/>
  <c r="S512" i="1" s="1"/>
  <c r="R513" i="1"/>
  <c r="S513" i="1" s="1"/>
  <c r="R514" i="1"/>
  <c r="S514" i="1" s="1"/>
  <c r="R515" i="1"/>
  <c r="S515" i="1" s="1"/>
  <c r="R516" i="1"/>
  <c r="S516" i="1" s="1"/>
  <c r="R517" i="1"/>
  <c r="S517" i="1" s="1"/>
  <c r="R518" i="1"/>
  <c r="S518" i="1" s="1"/>
  <c r="R519" i="1"/>
  <c r="S519" i="1" s="1"/>
  <c r="R520" i="1"/>
  <c r="S520" i="1" s="1"/>
  <c r="R521" i="1"/>
  <c r="S521" i="1" s="1"/>
  <c r="R522" i="1"/>
  <c r="S522" i="1" s="1"/>
  <c r="R430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S430" i="1" l="1"/>
  <c r="R523" i="1"/>
  <c r="S523" i="1" s="1"/>
  <c r="H490" i="1"/>
  <c r="H489" i="1"/>
  <c r="F484" i="1"/>
  <c r="F483" i="1"/>
  <c r="F482" i="1"/>
  <c r="F481" i="1"/>
  <c r="F480" i="1"/>
  <c r="F479" i="1"/>
  <c r="H482" i="1" l="1"/>
  <c r="R482" i="1"/>
  <c r="S482" i="1" s="1"/>
  <c r="H479" i="1"/>
  <c r="R479" i="1"/>
  <c r="H483" i="1"/>
  <c r="R483" i="1"/>
  <c r="S483" i="1" s="1"/>
  <c r="H481" i="1"/>
  <c r="R481" i="1"/>
  <c r="S481" i="1" s="1"/>
  <c r="H480" i="1"/>
  <c r="R480" i="1"/>
  <c r="S480" i="1" s="1"/>
  <c r="H484" i="1"/>
  <c r="R484" i="1"/>
  <c r="S484" i="1" s="1"/>
  <c r="H471" i="1"/>
  <c r="H470" i="1"/>
  <c r="H469" i="1"/>
  <c r="H468" i="1"/>
  <c r="H467" i="1"/>
  <c r="H466" i="1"/>
  <c r="H465" i="1"/>
  <c r="S479" i="1" l="1"/>
  <c r="H430" i="1" l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72" i="1"/>
  <c r="H473" i="1"/>
  <c r="H474" i="1"/>
  <c r="H475" i="1"/>
  <c r="H476" i="1"/>
  <c r="H477" i="1"/>
  <c r="H478" i="1"/>
  <c r="H485" i="1"/>
  <c r="H486" i="1"/>
  <c r="H487" i="1"/>
  <c r="H488" i="1"/>
  <c r="H491" i="1"/>
  <c r="F419" i="1" l="1"/>
  <c r="H419" i="1" s="1"/>
  <c r="H418" i="1"/>
  <c r="H420" i="1"/>
  <c r="H421" i="1"/>
  <c r="H422" i="1"/>
  <c r="H423" i="1"/>
  <c r="H424" i="1"/>
  <c r="H425" i="1"/>
  <c r="R359" i="1"/>
  <c r="S359" i="1" s="1"/>
  <c r="R360" i="1"/>
  <c r="S360" i="1" s="1"/>
  <c r="R362" i="1"/>
  <c r="S362" i="1" s="1"/>
  <c r="R363" i="1"/>
  <c r="S363" i="1" s="1"/>
  <c r="R364" i="1"/>
  <c r="S364" i="1" s="1"/>
  <c r="R365" i="1"/>
  <c r="S365" i="1" s="1"/>
  <c r="R366" i="1"/>
  <c r="S366" i="1" s="1"/>
  <c r="R367" i="1"/>
  <c r="S367" i="1" s="1"/>
  <c r="R368" i="1"/>
  <c r="S368" i="1" s="1"/>
  <c r="R369" i="1"/>
  <c r="S369" i="1" s="1"/>
  <c r="R370" i="1"/>
  <c r="S370" i="1" s="1"/>
  <c r="R371" i="1"/>
  <c r="S371" i="1" s="1"/>
  <c r="R372" i="1"/>
  <c r="S372" i="1" s="1"/>
  <c r="R373" i="1"/>
  <c r="S373" i="1" s="1"/>
  <c r="R374" i="1"/>
  <c r="S374" i="1" s="1"/>
  <c r="R375" i="1"/>
  <c r="S375" i="1" s="1"/>
  <c r="R376" i="1"/>
  <c r="S376" i="1" s="1"/>
  <c r="R377" i="1"/>
  <c r="S377" i="1" s="1"/>
  <c r="R378" i="1"/>
  <c r="S378" i="1" s="1"/>
  <c r="R379" i="1"/>
  <c r="S379" i="1" s="1"/>
  <c r="R380" i="1"/>
  <c r="S380" i="1" s="1"/>
  <c r="R381" i="1"/>
  <c r="S381" i="1" s="1"/>
  <c r="R382" i="1"/>
  <c r="S382" i="1" s="1"/>
  <c r="R383" i="1"/>
  <c r="S383" i="1" s="1"/>
  <c r="S384" i="1"/>
  <c r="R385" i="1"/>
  <c r="S385" i="1" s="1"/>
  <c r="R386" i="1"/>
  <c r="S386" i="1" s="1"/>
  <c r="R387" i="1"/>
  <c r="S387" i="1" s="1"/>
  <c r="R388" i="1"/>
  <c r="S388" i="1" s="1"/>
  <c r="R389" i="1"/>
  <c r="S389" i="1" s="1"/>
  <c r="R390" i="1"/>
  <c r="S390" i="1" s="1"/>
  <c r="R391" i="1"/>
  <c r="S391" i="1" s="1"/>
  <c r="R392" i="1"/>
  <c r="S392" i="1" s="1"/>
  <c r="R393" i="1"/>
  <c r="S393" i="1" s="1"/>
  <c r="R394" i="1"/>
  <c r="S394" i="1" s="1"/>
  <c r="R395" i="1"/>
  <c r="S395" i="1" s="1"/>
  <c r="R396" i="1"/>
  <c r="S396" i="1" s="1"/>
  <c r="R397" i="1"/>
  <c r="S397" i="1" s="1"/>
  <c r="R398" i="1"/>
  <c r="S398" i="1" s="1"/>
  <c r="R399" i="1"/>
  <c r="S399" i="1" s="1"/>
  <c r="R400" i="1"/>
  <c r="S400" i="1" s="1"/>
  <c r="R401" i="1"/>
  <c r="S401" i="1" s="1"/>
  <c r="R402" i="1"/>
  <c r="S402" i="1" s="1"/>
  <c r="R403" i="1"/>
  <c r="S403" i="1" s="1"/>
  <c r="S404" i="1"/>
  <c r="R405" i="1"/>
  <c r="S405" i="1" s="1"/>
  <c r="R406" i="1"/>
  <c r="S406" i="1" s="1"/>
  <c r="R407" i="1"/>
  <c r="S407" i="1" s="1"/>
  <c r="R408" i="1"/>
  <c r="S408" i="1" s="1"/>
  <c r="R409" i="1"/>
  <c r="S409" i="1" s="1"/>
  <c r="R410" i="1"/>
  <c r="S410" i="1" s="1"/>
  <c r="R411" i="1"/>
  <c r="S411" i="1" s="1"/>
  <c r="S418" i="1"/>
  <c r="R419" i="1"/>
  <c r="S419" i="1" s="1"/>
  <c r="S420" i="1"/>
  <c r="S421" i="1"/>
  <c r="S422" i="1"/>
  <c r="S423" i="1"/>
  <c r="S424" i="1"/>
  <c r="S425" i="1"/>
  <c r="R305" i="1" l="1"/>
  <c r="S305" i="1" s="1"/>
  <c r="R306" i="1"/>
  <c r="S306" i="1" s="1"/>
  <c r="R307" i="1"/>
  <c r="S307" i="1" s="1"/>
  <c r="R308" i="1"/>
  <c r="S308" i="1" s="1"/>
  <c r="R309" i="1"/>
  <c r="S309" i="1" s="1"/>
  <c r="R310" i="1"/>
  <c r="S310" i="1" s="1"/>
  <c r="R311" i="1"/>
  <c r="S311" i="1" s="1"/>
  <c r="R312" i="1"/>
  <c r="S312" i="1" s="1"/>
  <c r="S314" i="1"/>
  <c r="R315" i="1"/>
  <c r="S315" i="1" s="1"/>
  <c r="R316" i="1"/>
  <c r="S316" i="1" s="1"/>
  <c r="R317" i="1"/>
  <c r="S317" i="1" s="1"/>
  <c r="R318" i="1"/>
  <c r="S318" i="1" s="1"/>
  <c r="R319" i="1"/>
  <c r="S319" i="1" s="1"/>
  <c r="R320" i="1"/>
  <c r="S320" i="1" s="1"/>
  <c r="R321" i="1"/>
  <c r="S321" i="1" s="1"/>
  <c r="R322" i="1"/>
  <c r="S322" i="1" s="1"/>
  <c r="R323" i="1"/>
  <c r="S323" i="1" s="1"/>
  <c r="R324" i="1"/>
  <c r="S324" i="1" s="1"/>
  <c r="R325" i="1"/>
  <c r="S325" i="1" s="1"/>
  <c r="R326" i="1"/>
  <c r="S326" i="1" s="1"/>
  <c r="R327" i="1"/>
  <c r="S327" i="1" s="1"/>
  <c r="R328" i="1"/>
  <c r="S328" i="1" s="1"/>
  <c r="R329" i="1"/>
  <c r="S329" i="1" s="1"/>
  <c r="R330" i="1"/>
  <c r="S330" i="1" s="1"/>
  <c r="S331" i="1"/>
  <c r="S332" i="1"/>
  <c r="S333" i="1"/>
  <c r="S334" i="1"/>
  <c r="R335" i="1"/>
  <c r="S335" i="1" s="1"/>
  <c r="S336" i="1"/>
  <c r="R337" i="1"/>
  <c r="S337" i="1" s="1"/>
  <c r="R338" i="1"/>
  <c r="S338" i="1" s="1"/>
  <c r="R339" i="1"/>
  <c r="S339" i="1" s="1"/>
  <c r="R340" i="1"/>
  <c r="S340" i="1" s="1"/>
  <c r="R341" i="1"/>
  <c r="S341" i="1" s="1"/>
  <c r="R342" i="1"/>
  <c r="S342" i="1" s="1"/>
  <c r="R350" i="1"/>
  <c r="S351" i="1"/>
  <c r="S352" i="1"/>
  <c r="S353" i="1"/>
  <c r="R304" i="1"/>
  <c r="S304" i="1" s="1"/>
  <c r="F283" i="1"/>
  <c r="F413" i="1"/>
  <c r="R413" i="1" s="1"/>
  <c r="S413" i="1" s="1"/>
  <c r="F414" i="1"/>
  <c r="F415" i="1"/>
  <c r="R415" i="1" s="1"/>
  <c r="S415" i="1" s="1"/>
  <c r="F416" i="1"/>
  <c r="R416" i="1" s="1"/>
  <c r="S416" i="1" s="1"/>
  <c r="F417" i="1"/>
  <c r="R417" i="1" s="1"/>
  <c r="S417" i="1" s="1"/>
  <c r="F412" i="1"/>
  <c r="H408" i="1"/>
  <c r="H409" i="1"/>
  <c r="H410" i="1"/>
  <c r="H411" i="1"/>
  <c r="H407" i="1"/>
  <c r="H406" i="1"/>
  <c r="H405" i="1"/>
  <c r="H404" i="1"/>
  <c r="H413" i="1" l="1"/>
  <c r="H417" i="1"/>
  <c r="H414" i="1"/>
  <c r="R414" i="1"/>
  <c r="S414" i="1" s="1"/>
  <c r="H412" i="1"/>
  <c r="R412" i="1"/>
  <c r="S412" i="1" s="1"/>
  <c r="H415" i="1"/>
  <c r="H416" i="1"/>
  <c r="H396" i="1" l="1"/>
  <c r="H397" i="1"/>
  <c r="H398" i="1"/>
  <c r="H399" i="1"/>
  <c r="H400" i="1"/>
  <c r="H401" i="1"/>
  <c r="H402" i="1"/>
  <c r="H403" i="1"/>
  <c r="H392" i="1"/>
  <c r="H393" i="1"/>
  <c r="H394" i="1"/>
  <c r="H395" i="1"/>
  <c r="H391" i="1" l="1"/>
  <c r="H385" i="1"/>
  <c r="H386" i="1"/>
  <c r="H387" i="1"/>
  <c r="H388" i="1"/>
  <c r="H389" i="1"/>
  <c r="H390" i="1"/>
  <c r="H384" i="1"/>
  <c r="H383" i="1"/>
  <c r="H382" i="1"/>
  <c r="H381" i="1" l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F361" i="1"/>
  <c r="R361" i="1" s="1"/>
  <c r="S361" i="1" s="1"/>
  <c r="H360" i="1"/>
  <c r="H359" i="1"/>
  <c r="H314" i="1" l="1"/>
  <c r="H315" i="1"/>
  <c r="H316" i="1"/>
  <c r="H317" i="1"/>
  <c r="H318" i="1"/>
  <c r="H351" i="1" l="1"/>
  <c r="H352" i="1"/>
  <c r="H353" i="1"/>
  <c r="F344" i="1"/>
  <c r="R344" i="1" s="1"/>
  <c r="S344" i="1" s="1"/>
  <c r="F345" i="1"/>
  <c r="R345" i="1" s="1"/>
  <c r="S345" i="1" s="1"/>
  <c r="F346" i="1"/>
  <c r="R346" i="1" s="1"/>
  <c r="S346" i="1" s="1"/>
  <c r="F347" i="1"/>
  <c r="R347" i="1" s="1"/>
  <c r="S347" i="1" s="1"/>
  <c r="F348" i="1"/>
  <c r="R348" i="1" s="1"/>
  <c r="S348" i="1" s="1"/>
  <c r="F349" i="1"/>
  <c r="R349" i="1" s="1"/>
  <c r="S349" i="1" s="1"/>
  <c r="F343" i="1"/>
  <c r="R343" i="1" s="1"/>
  <c r="S343" i="1" s="1"/>
  <c r="G350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50" i="1" l="1"/>
  <c r="S350" i="1"/>
  <c r="F313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3" i="1" l="1"/>
  <c r="R313" i="1"/>
  <c r="S313" i="1" s="1"/>
  <c r="H306" i="1"/>
  <c r="H307" i="1"/>
  <c r="H308" i="1"/>
  <c r="H309" i="1"/>
  <c r="H310" i="1"/>
  <c r="H311" i="1"/>
  <c r="H312" i="1"/>
  <c r="H305" i="1"/>
  <c r="H304" i="1"/>
  <c r="H259" i="1" l="1"/>
  <c r="H260" i="1"/>
  <c r="S259" i="1"/>
  <c r="F299" i="1" l="1"/>
  <c r="R299" i="1" s="1"/>
  <c r="S299" i="1" s="1"/>
  <c r="F298" i="1"/>
  <c r="H298" i="1" s="1"/>
  <c r="F297" i="1"/>
  <c r="H297" i="1" s="1"/>
  <c r="F296" i="1"/>
  <c r="H296" i="1" s="1"/>
  <c r="F295" i="1"/>
  <c r="H295" i="1" s="1"/>
  <c r="F294" i="1"/>
  <c r="H294" i="1" s="1"/>
  <c r="F293" i="1"/>
  <c r="H293" i="1" s="1"/>
  <c r="F292" i="1"/>
  <c r="H292" i="1" s="1"/>
  <c r="H291" i="1"/>
  <c r="H290" i="1"/>
  <c r="H289" i="1"/>
  <c r="H288" i="1"/>
  <c r="H287" i="1"/>
  <c r="H286" i="1"/>
  <c r="H285" i="1"/>
  <c r="R284" i="1"/>
  <c r="R285" i="1"/>
  <c r="R286" i="1"/>
  <c r="H284" i="1"/>
  <c r="H283" i="1"/>
  <c r="H282" i="1"/>
  <c r="H278" i="1"/>
  <c r="H279" i="1"/>
  <c r="H280" i="1"/>
  <c r="H281" i="1"/>
  <c r="H299" i="1" l="1"/>
  <c r="R271" i="1"/>
  <c r="S271" i="1" s="1"/>
  <c r="R272" i="1"/>
  <c r="S272" i="1" s="1"/>
  <c r="R273" i="1"/>
  <c r="S273" i="1" s="1"/>
  <c r="R274" i="1"/>
  <c r="S274" i="1" s="1"/>
  <c r="R275" i="1"/>
  <c r="S275" i="1" s="1"/>
  <c r="R276" i="1"/>
  <c r="S276" i="1" s="1"/>
  <c r="R278" i="1"/>
  <c r="S277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2" i="1"/>
  <c r="H263" i="1"/>
  <c r="F261" i="1"/>
  <c r="H261" i="1" s="1"/>
  <c r="H256" i="1"/>
  <c r="H255" i="1"/>
  <c r="H254" i="1"/>
  <c r="H253" i="1"/>
  <c r="H252" i="1"/>
  <c r="H251" i="1"/>
  <c r="H247" i="1"/>
  <c r="H248" i="1"/>
  <c r="H249" i="1"/>
  <c r="H250" i="1"/>
  <c r="H257" i="1"/>
  <c r="H258" i="1"/>
  <c r="H246" i="1"/>
  <c r="H232" i="1" l="1"/>
  <c r="H231" i="1"/>
  <c r="R231" i="1"/>
  <c r="S231" i="1" s="1"/>
  <c r="R232" i="1"/>
  <c r="S232" i="1" s="1"/>
  <c r="R233" i="1"/>
  <c r="S233" i="1" s="1"/>
  <c r="R234" i="1"/>
  <c r="S234" i="1" s="1"/>
  <c r="R235" i="1"/>
  <c r="S235" i="1" s="1"/>
  <c r="R236" i="1"/>
  <c r="S236" i="1" s="1"/>
  <c r="R237" i="1"/>
  <c r="S237" i="1" s="1"/>
  <c r="R238" i="1"/>
  <c r="S238" i="1" s="1"/>
  <c r="R239" i="1"/>
  <c r="S239" i="1" s="1"/>
  <c r="S240" i="1"/>
  <c r="H219" i="1" l="1"/>
  <c r="R219" i="1"/>
  <c r="S219" i="1" s="1"/>
  <c r="R220" i="1"/>
  <c r="S220" i="1" s="1"/>
  <c r="H241" i="1" l="1"/>
  <c r="H240" i="1"/>
  <c r="H238" i="1"/>
  <c r="H239" i="1"/>
  <c r="H237" i="1"/>
  <c r="H236" i="1"/>
  <c r="R175" i="1" l="1"/>
  <c r="S175" i="1" s="1"/>
  <c r="R176" i="1"/>
  <c r="S176" i="1" s="1"/>
  <c r="R177" i="1"/>
  <c r="S177" i="1" s="1"/>
  <c r="R178" i="1"/>
  <c r="S178" i="1" s="1"/>
  <c r="R179" i="1"/>
  <c r="S179" i="1" s="1"/>
  <c r="R180" i="1"/>
  <c r="S180" i="1" s="1"/>
  <c r="R181" i="1"/>
  <c r="S181" i="1" s="1"/>
  <c r="R182" i="1"/>
  <c r="S182" i="1" s="1"/>
  <c r="R183" i="1"/>
  <c r="S183" i="1" s="1"/>
  <c r="R184" i="1"/>
  <c r="S184" i="1" s="1"/>
  <c r="R185" i="1"/>
  <c r="S185" i="1" s="1"/>
  <c r="R186" i="1"/>
  <c r="S186" i="1" s="1"/>
  <c r="R187" i="1"/>
  <c r="S187" i="1" s="1"/>
  <c r="R188" i="1"/>
  <c r="S188" i="1" s="1"/>
  <c r="R189" i="1"/>
  <c r="S189" i="1" s="1"/>
  <c r="R190" i="1"/>
  <c r="S190" i="1" s="1"/>
  <c r="R191" i="1"/>
  <c r="S191" i="1" s="1"/>
  <c r="R192" i="1"/>
  <c r="S192" i="1" s="1"/>
  <c r="R193" i="1"/>
  <c r="S193" i="1" s="1"/>
  <c r="R194" i="1"/>
  <c r="S194" i="1" s="1"/>
  <c r="R195" i="1"/>
  <c r="S195" i="1" s="1"/>
  <c r="R196" i="1"/>
  <c r="S196" i="1" s="1"/>
  <c r="R197" i="1"/>
  <c r="S197" i="1" s="1"/>
  <c r="R198" i="1"/>
  <c r="S198" i="1" s="1"/>
  <c r="S199" i="1"/>
  <c r="R200" i="1"/>
  <c r="S200" i="1" s="1"/>
  <c r="R201" i="1"/>
  <c r="S201" i="1" s="1"/>
  <c r="R202" i="1"/>
  <c r="S202" i="1" s="1"/>
  <c r="S203" i="1"/>
  <c r="R204" i="1"/>
  <c r="S204" i="1" s="1"/>
  <c r="R205" i="1"/>
  <c r="S205" i="1" s="1"/>
  <c r="R206" i="1"/>
  <c r="S206" i="1" s="1"/>
  <c r="R207" i="1"/>
  <c r="S207" i="1" s="1"/>
  <c r="R208" i="1"/>
  <c r="S208" i="1" s="1"/>
  <c r="R209" i="1"/>
  <c r="S209" i="1" s="1"/>
  <c r="R210" i="1"/>
  <c r="S210" i="1" s="1"/>
  <c r="R211" i="1"/>
  <c r="S211" i="1" s="1"/>
  <c r="R212" i="1"/>
  <c r="S212" i="1" s="1"/>
  <c r="R213" i="1"/>
  <c r="S213" i="1" s="1"/>
  <c r="R214" i="1"/>
  <c r="S214" i="1" s="1"/>
  <c r="R215" i="1"/>
  <c r="S215" i="1" s="1"/>
  <c r="R216" i="1"/>
  <c r="S216" i="1" s="1"/>
  <c r="S217" i="1"/>
  <c r="R218" i="1"/>
  <c r="S218" i="1" s="1"/>
  <c r="R221" i="1"/>
  <c r="S221" i="1" s="1"/>
  <c r="R222" i="1"/>
  <c r="S222" i="1" s="1"/>
  <c r="R223" i="1"/>
  <c r="S223" i="1" s="1"/>
  <c r="R224" i="1"/>
  <c r="S224" i="1" s="1"/>
  <c r="R225" i="1"/>
  <c r="S225" i="1" s="1"/>
  <c r="R226" i="1"/>
  <c r="S226" i="1" s="1"/>
  <c r="R227" i="1"/>
  <c r="S227" i="1" s="1"/>
  <c r="R228" i="1"/>
  <c r="S228" i="1" s="1"/>
  <c r="R229" i="1"/>
  <c r="S229" i="1" s="1"/>
  <c r="R230" i="1"/>
  <c r="S230" i="1" s="1"/>
  <c r="S241" i="1"/>
  <c r="H226" i="1"/>
  <c r="H225" i="1"/>
  <c r="H229" i="1"/>
  <c r="H230" i="1"/>
  <c r="H233" i="1"/>
  <c r="H234" i="1"/>
  <c r="H235" i="1"/>
  <c r="H228" i="1"/>
  <c r="H227" i="1"/>
  <c r="H224" i="1"/>
  <c r="H223" i="1"/>
  <c r="H222" i="1"/>
  <c r="H221" i="1"/>
  <c r="H220" i="1"/>
  <c r="H217" i="1" l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8" i="1"/>
  <c r="H203" i="1" l="1"/>
  <c r="H202" i="1"/>
  <c r="H201" i="1"/>
  <c r="H200" i="1"/>
  <c r="H199" i="1"/>
  <c r="H198" i="1"/>
  <c r="H197" i="1"/>
  <c r="H196" i="1"/>
  <c r="H195" i="1"/>
  <c r="H190" i="1"/>
  <c r="H188" i="1"/>
  <c r="H189" i="1"/>
  <c r="H191" i="1"/>
  <c r="H192" i="1"/>
  <c r="H193" i="1"/>
  <c r="H194" i="1"/>
  <c r="H175" i="1" l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74" i="1" l="1"/>
  <c r="R83" i="1" l="1"/>
  <c r="S83" i="1" s="1"/>
  <c r="S84" i="1"/>
  <c r="S85" i="1"/>
  <c r="S86" i="1"/>
  <c r="S87" i="1"/>
  <c r="S88" i="1"/>
  <c r="R89" i="1"/>
  <c r="S89" i="1" s="1"/>
  <c r="R90" i="1"/>
  <c r="S90" i="1" s="1"/>
  <c r="R91" i="1"/>
  <c r="S91" i="1" s="1"/>
  <c r="R92" i="1"/>
  <c r="S92" i="1" s="1"/>
  <c r="R93" i="1"/>
  <c r="S93" i="1" s="1"/>
  <c r="R94" i="1"/>
  <c r="S94" i="1" s="1"/>
  <c r="R95" i="1"/>
  <c r="S95" i="1" s="1"/>
  <c r="R96" i="1"/>
  <c r="S96" i="1" s="1"/>
  <c r="R97" i="1"/>
  <c r="S97" i="1" s="1"/>
  <c r="R98" i="1"/>
  <c r="S98" i="1" s="1"/>
  <c r="R99" i="1"/>
  <c r="S99" i="1" s="1"/>
  <c r="S100" i="1"/>
  <c r="R101" i="1"/>
  <c r="S101" i="1" s="1"/>
  <c r="R102" i="1"/>
  <c r="S102" i="1" s="1"/>
  <c r="R103" i="1"/>
  <c r="S103" i="1" s="1"/>
  <c r="R104" i="1"/>
  <c r="S104" i="1" s="1"/>
  <c r="R105" i="1"/>
  <c r="S105" i="1" s="1"/>
  <c r="R106" i="1"/>
  <c r="S106" i="1" s="1"/>
  <c r="R107" i="1"/>
  <c r="S107" i="1" s="1"/>
  <c r="S108" i="1"/>
  <c r="R109" i="1"/>
  <c r="S109" i="1" s="1"/>
  <c r="R110" i="1"/>
  <c r="S110" i="1" s="1"/>
  <c r="R111" i="1"/>
  <c r="S111" i="1" s="1"/>
  <c r="R112" i="1"/>
  <c r="S112" i="1" s="1"/>
  <c r="R113" i="1"/>
  <c r="S113" i="1" s="1"/>
  <c r="R114" i="1"/>
  <c r="S114" i="1" s="1"/>
  <c r="R115" i="1"/>
  <c r="S115" i="1" s="1"/>
  <c r="R116" i="1"/>
  <c r="S116" i="1" s="1"/>
  <c r="R117" i="1"/>
  <c r="S117" i="1" s="1"/>
  <c r="R118" i="1"/>
  <c r="S118" i="1" s="1"/>
  <c r="R119" i="1"/>
  <c r="S119" i="1" s="1"/>
  <c r="R120" i="1"/>
  <c r="S120" i="1" s="1"/>
  <c r="R121" i="1"/>
  <c r="S121" i="1" s="1"/>
  <c r="R122" i="1"/>
  <c r="S122" i="1" s="1"/>
  <c r="R123" i="1"/>
  <c r="S123" i="1" s="1"/>
  <c r="R124" i="1"/>
  <c r="S124" i="1" s="1"/>
  <c r="R125" i="1"/>
  <c r="S125" i="1" s="1"/>
  <c r="R126" i="1"/>
  <c r="S126" i="1" s="1"/>
  <c r="R127" i="1"/>
  <c r="S127" i="1" s="1"/>
  <c r="S128" i="1"/>
  <c r="R129" i="1"/>
  <c r="S129" i="1" s="1"/>
  <c r="R130" i="1"/>
  <c r="S130" i="1" s="1"/>
  <c r="R131" i="1"/>
  <c r="S131" i="1" s="1"/>
  <c r="R132" i="1"/>
  <c r="S132" i="1" s="1"/>
  <c r="R133" i="1"/>
  <c r="S133" i="1" s="1"/>
  <c r="R134" i="1"/>
  <c r="S134" i="1" s="1"/>
  <c r="R135" i="1"/>
  <c r="S135" i="1" s="1"/>
  <c r="R136" i="1"/>
  <c r="S136" i="1" s="1"/>
  <c r="R137" i="1"/>
  <c r="S137" i="1" s="1"/>
  <c r="R138" i="1"/>
  <c r="S138" i="1" s="1"/>
  <c r="R139" i="1"/>
  <c r="S139" i="1" s="1"/>
  <c r="R140" i="1"/>
  <c r="S140" i="1" s="1"/>
  <c r="R141" i="1"/>
  <c r="S141" i="1" s="1"/>
  <c r="R142" i="1"/>
  <c r="S142" i="1" s="1"/>
  <c r="R143" i="1"/>
  <c r="S143" i="1" s="1"/>
  <c r="R144" i="1"/>
  <c r="S144" i="1" s="1"/>
  <c r="R145" i="1"/>
  <c r="S145" i="1" s="1"/>
  <c r="R146" i="1"/>
  <c r="S146" i="1" s="1"/>
  <c r="R147" i="1"/>
  <c r="S147" i="1" s="1"/>
  <c r="R148" i="1"/>
  <c r="S148" i="1" s="1"/>
  <c r="R149" i="1"/>
  <c r="S149" i="1" s="1"/>
  <c r="R150" i="1"/>
  <c r="S150" i="1" s="1"/>
  <c r="R151" i="1"/>
  <c r="S151" i="1" s="1"/>
  <c r="R152" i="1"/>
  <c r="S152" i="1" s="1"/>
  <c r="R153" i="1"/>
  <c r="S153" i="1" s="1"/>
  <c r="R154" i="1"/>
  <c r="S154" i="1" s="1"/>
  <c r="R155" i="1"/>
  <c r="S155" i="1" s="1"/>
  <c r="R156" i="1"/>
  <c r="S156" i="1" s="1"/>
  <c r="S157" i="1"/>
  <c r="S158" i="1"/>
  <c r="R159" i="1"/>
  <c r="S159" i="1" s="1"/>
  <c r="R160" i="1"/>
  <c r="S160" i="1" s="1"/>
  <c r="R161" i="1"/>
  <c r="S161" i="1" s="1"/>
  <c r="R162" i="1"/>
  <c r="S162" i="1" s="1"/>
  <c r="R163" i="1"/>
  <c r="S163" i="1" s="1"/>
  <c r="R164" i="1"/>
  <c r="S164" i="1" s="1"/>
  <c r="R165" i="1"/>
  <c r="S165" i="1" s="1"/>
  <c r="R166" i="1"/>
  <c r="S166" i="1" s="1"/>
  <c r="R167" i="1"/>
  <c r="S167" i="1" s="1"/>
  <c r="R168" i="1"/>
  <c r="S168" i="1" s="1"/>
  <c r="R169" i="1"/>
  <c r="S169" i="1" s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51" i="1"/>
  <c r="H130" i="1"/>
  <c r="H129" i="1"/>
  <c r="H135" i="1"/>
  <c r="H134" i="1"/>
  <c r="H133" i="1"/>
  <c r="H132" i="1"/>
  <c r="H131" i="1"/>
  <c r="H128" i="1"/>
  <c r="H119" i="1"/>
  <c r="H120" i="1"/>
  <c r="H127" i="1"/>
  <c r="H126" i="1"/>
  <c r="H125" i="1"/>
  <c r="H124" i="1"/>
  <c r="H123" i="1"/>
  <c r="H122" i="1"/>
  <c r="H121" i="1"/>
  <c r="H118" i="1"/>
  <c r="H117" i="1"/>
  <c r="H116" i="1"/>
  <c r="H115" i="1"/>
  <c r="H114" i="1"/>
  <c r="H113" i="1"/>
  <c r="H110" i="1"/>
  <c r="H111" i="1"/>
  <c r="H112" i="1"/>
  <c r="H109" i="1"/>
  <c r="H107" i="1"/>
  <c r="H106" i="1"/>
  <c r="H105" i="1"/>
  <c r="H104" i="1"/>
  <c r="H103" i="1"/>
  <c r="H102" i="1"/>
  <c r="H101" i="1"/>
  <c r="H83" i="1" l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8" i="1"/>
  <c r="H82" i="1"/>
  <c r="R73" i="1"/>
  <c r="H71" i="1"/>
  <c r="H70" i="1"/>
  <c r="H69" i="1"/>
  <c r="H52" i="1"/>
  <c r="H51" i="1"/>
  <c r="H50" i="1"/>
  <c r="H49" i="1"/>
  <c r="H48" i="1"/>
  <c r="H47" i="1"/>
  <c r="H46" i="1"/>
  <c r="H45" i="1"/>
  <c r="H38" i="1" l="1"/>
  <c r="H37" i="1"/>
  <c r="H36" i="1"/>
  <c r="H35" i="1"/>
  <c r="H34" i="1"/>
  <c r="H33" i="1"/>
  <c r="H29" i="1"/>
  <c r="H32" i="1"/>
  <c r="H31" i="1"/>
  <c r="H30" i="1"/>
  <c r="R14" i="1"/>
  <c r="S14" i="1" s="1"/>
  <c r="R15" i="1"/>
  <c r="S15" i="1" s="1"/>
  <c r="R16" i="1"/>
  <c r="S16" i="1" s="1"/>
  <c r="R17" i="1"/>
  <c r="S17" i="1" s="1"/>
  <c r="R18" i="1"/>
  <c r="S18" i="1" s="1"/>
  <c r="R19" i="1"/>
  <c r="S19" i="1" s="1"/>
  <c r="R20" i="1"/>
  <c r="S20" i="1" s="1"/>
  <c r="R21" i="1"/>
  <c r="S21" i="1" s="1"/>
  <c r="R22" i="1"/>
  <c r="S22" i="1" s="1"/>
  <c r="R23" i="1"/>
  <c r="S23" i="1" s="1"/>
  <c r="R24" i="1"/>
  <c r="S24" i="1" s="1"/>
  <c r="R25" i="1"/>
  <c r="S25" i="1" s="1"/>
  <c r="R26" i="1"/>
  <c r="S26" i="1" s="1"/>
  <c r="H26" i="1"/>
  <c r="H25" i="1"/>
  <c r="H24" i="1"/>
  <c r="H23" i="1"/>
  <c r="H22" i="1"/>
  <c r="H21" i="1"/>
  <c r="H10" i="1" l="1"/>
  <c r="H11" i="1"/>
  <c r="H12" i="1"/>
  <c r="H13" i="1"/>
  <c r="H14" i="1"/>
  <c r="H15" i="1"/>
  <c r="H16" i="1"/>
  <c r="H17" i="1"/>
  <c r="H18" i="1"/>
  <c r="H19" i="1"/>
  <c r="H20" i="1"/>
  <c r="H27" i="1"/>
  <c r="H28" i="1"/>
  <c r="H39" i="1"/>
  <c r="H40" i="1"/>
  <c r="H41" i="1"/>
  <c r="H42" i="1"/>
  <c r="H43" i="1"/>
  <c r="H44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72" i="1"/>
  <c r="H73" i="1"/>
  <c r="H74" i="1"/>
  <c r="H75" i="1"/>
  <c r="H76" i="1"/>
  <c r="H77" i="1"/>
  <c r="H9" i="1"/>
  <c r="R752" i="1" l="1"/>
  <c r="S752" i="1" l="1"/>
  <c r="R695" i="1" l="1"/>
  <c r="S695" i="1" s="1"/>
  <c r="S688" i="1" l="1"/>
  <c r="S689" i="1"/>
  <c r="R648" i="1" l="1"/>
  <c r="S648" i="1" s="1"/>
  <c r="R649" i="1"/>
  <c r="S649" i="1" s="1"/>
  <c r="R650" i="1"/>
  <c r="S650" i="1" s="1"/>
  <c r="R662" i="1"/>
  <c r="S662" i="1" s="1"/>
  <c r="R663" i="1"/>
  <c r="S663" i="1" s="1"/>
  <c r="R664" i="1"/>
  <c r="S664" i="1" s="1"/>
  <c r="R665" i="1"/>
  <c r="S665" i="1" s="1"/>
  <c r="R666" i="1"/>
  <c r="S666" i="1" s="1"/>
  <c r="R667" i="1"/>
  <c r="S667" i="1" s="1"/>
  <c r="R678" i="1"/>
  <c r="S678" i="1" s="1"/>
  <c r="R679" i="1"/>
  <c r="S679" i="1" s="1"/>
  <c r="R680" i="1"/>
  <c r="S680" i="1" s="1"/>
  <c r="R681" i="1"/>
  <c r="S681" i="1" s="1"/>
  <c r="R682" i="1"/>
  <c r="S682" i="1" s="1"/>
  <c r="R683" i="1"/>
  <c r="S683" i="1" s="1"/>
  <c r="R684" i="1"/>
  <c r="S684" i="1" s="1"/>
  <c r="R686" i="1"/>
  <c r="S686" i="1" s="1"/>
  <c r="R687" i="1"/>
  <c r="S687" i="1" s="1"/>
  <c r="R647" i="1"/>
  <c r="S647" i="1" l="1"/>
  <c r="R582" i="1" l="1"/>
  <c r="S582" i="1" l="1"/>
  <c r="S529" i="1"/>
  <c r="S530" i="1"/>
  <c r="S531" i="1"/>
  <c r="S532" i="1"/>
  <c r="S533" i="1"/>
  <c r="S534" i="1"/>
  <c r="S540" i="1"/>
  <c r="S541" i="1"/>
  <c r="S542" i="1"/>
  <c r="S543" i="1"/>
  <c r="S544" i="1"/>
  <c r="S545" i="1"/>
  <c r="S546" i="1"/>
  <c r="S548" i="1"/>
  <c r="S549" i="1"/>
  <c r="S550" i="1"/>
  <c r="S551" i="1"/>
  <c r="S552" i="1"/>
  <c r="R553" i="1"/>
  <c r="R554" i="1"/>
  <c r="S554" i="1" s="1"/>
  <c r="S555" i="1"/>
  <c r="S556" i="1"/>
  <c r="S557" i="1"/>
  <c r="S558" i="1"/>
  <c r="S559" i="1"/>
  <c r="S560" i="1"/>
  <c r="S561" i="1"/>
  <c r="S562" i="1"/>
  <c r="S563" i="1"/>
  <c r="S553" i="1" l="1"/>
  <c r="S547" i="1"/>
  <c r="R247" i="1" l="1"/>
  <c r="S247" i="1" s="1"/>
  <c r="R248" i="1"/>
  <c r="S248" i="1" s="1"/>
  <c r="R249" i="1"/>
  <c r="S249" i="1" s="1"/>
  <c r="R250" i="1"/>
  <c r="S250" i="1" s="1"/>
  <c r="R251" i="1"/>
  <c r="S251" i="1" s="1"/>
  <c r="R252" i="1"/>
  <c r="S252" i="1" s="1"/>
  <c r="R253" i="1"/>
  <c r="S253" i="1" s="1"/>
  <c r="R254" i="1"/>
  <c r="S254" i="1" s="1"/>
  <c r="R255" i="1"/>
  <c r="S255" i="1" s="1"/>
  <c r="R256" i="1"/>
  <c r="S256" i="1" s="1"/>
  <c r="R257" i="1"/>
  <c r="S257" i="1" s="1"/>
  <c r="R258" i="1"/>
  <c r="S258" i="1" s="1"/>
  <c r="S260" i="1"/>
  <c r="R261" i="1"/>
  <c r="S261" i="1" s="1"/>
  <c r="R262" i="1"/>
  <c r="S262" i="1" s="1"/>
  <c r="R263" i="1"/>
  <c r="S263" i="1" s="1"/>
  <c r="R264" i="1"/>
  <c r="S264" i="1" s="1"/>
  <c r="R265" i="1"/>
  <c r="S265" i="1" s="1"/>
  <c r="R266" i="1"/>
  <c r="S266" i="1" s="1"/>
  <c r="R267" i="1"/>
  <c r="S267" i="1" s="1"/>
  <c r="R268" i="1"/>
  <c r="S268" i="1" s="1"/>
  <c r="R269" i="1"/>
  <c r="S269" i="1" s="1"/>
  <c r="R270" i="1"/>
  <c r="S270" i="1" s="1"/>
  <c r="S278" i="1"/>
  <c r="R279" i="1"/>
  <c r="S279" i="1" s="1"/>
  <c r="R280" i="1"/>
  <c r="S280" i="1" s="1"/>
  <c r="R281" i="1"/>
  <c r="S281" i="1" s="1"/>
  <c r="R282" i="1"/>
  <c r="S282" i="1" s="1"/>
  <c r="R283" i="1"/>
  <c r="S283" i="1" s="1"/>
  <c r="S284" i="1"/>
  <c r="S285" i="1"/>
  <c r="S286" i="1"/>
  <c r="R287" i="1"/>
  <c r="S287" i="1" s="1"/>
  <c r="R288" i="1"/>
  <c r="S288" i="1" s="1"/>
  <c r="R289" i="1"/>
  <c r="S289" i="1" s="1"/>
  <c r="S290" i="1"/>
  <c r="R291" i="1"/>
  <c r="S291" i="1" s="1"/>
  <c r="R292" i="1"/>
  <c r="R293" i="1"/>
  <c r="S293" i="1" s="1"/>
  <c r="R294" i="1"/>
  <c r="S294" i="1" s="1"/>
  <c r="R295" i="1"/>
  <c r="S295" i="1" s="1"/>
  <c r="R296" i="1"/>
  <c r="S296" i="1" s="1"/>
  <c r="R297" i="1"/>
  <c r="S297" i="1" s="1"/>
  <c r="R298" i="1"/>
  <c r="S298" i="1" s="1"/>
  <c r="R246" i="1"/>
  <c r="S246" i="1" s="1"/>
  <c r="S292" i="1" l="1"/>
  <c r="R9" i="1"/>
  <c r="S9" i="1" s="1"/>
  <c r="R10" i="1"/>
  <c r="S10" i="1" s="1"/>
  <c r="R11" i="1"/>
  <c r="S11" i="1" s="1"/>
  <c r="R12" i="1"/>
  <c r="S12" i="1" s="1"/>
  <c r="R13" i="1"/>
  <c r="S13" i="1" s="1"/>
  <c r="R27" i="1"/>
  <c r="S27" i="1" s="1"/>
  <c r="R28" i="1"/>
  <c r="S28" i="1" s="1"/>
  <c r="R29" i="1"/>
  <c r="S29" i="1" s="1"/>
  <c r="R30" i="1"/>
  <c r="S30" i="1" s="1"/>
  <c r="R31" i="1"/>
  <c r="S31" i="1" s="1"/>
  <c r="R32" i="1"/>
  <c r="S32" i="1" s="1"/>
  <c r="R33" i="1"/>
  <c r="S33" i="1" s="1"/>
  <c r="R34" i="1"/>
  <c r="S34" i="1" s="1"/>
  <c r="R35" i="1"/>
  <c r="S35" i="1" s="1"/>
  <c r="R36" i="1"/>
  <c r="S36" i="1" s="1"/>
  <c r="R37" i="1"/>
  <c r="S37" i="1" s="1"/>
  <c r="R38" i="1"/>
  <c r="S38" i="1" s="1"/>
  <c r="R39" i="1"/>
  <c r="S39" i="1" s="1"/>
  <c r="S40" i="1"/>
  <c r="R41" i="1"/>
  <c r="S41" i="1" s="1"/>
  <c r="S42" i="1"/>
  <c r="S43" i="1"/>
  <c r="S44" i="1"/>
  <c r="R45" i="1"/>
  <c r="S45" i="1" s="1"/>
  <c r="R46" i="1"/>
  <c r="S46" i="1" s="1"/>
  <c r="R47" i="1"/>
  <c r="S47" i="1" s="1"/>
  <c r="R48" i="1"/>
  <c r="S48" i="1" s="1"/>
  <c r="R49" i="1"/>
  <c r="S49" i="1" s="1"/>
  <c r="R50" i="1"/>
  <c r="S50" i="1" s="1"/>
  <c r="R51" i="1"/>
  <c r="S51" i="1" s="1"/>
  <c r="R52" i="1"/>
  <c r="S52" i="1" s="1"/>
  <c r="S53" i="1"/>
  <c r="S54" i="1"/>
  <c r="S55" i="1"/>
  <c r="R56" i="1"/>
  <c r="S56" i="1" s="1"/>
  <c r="R57" i="1"/>
  <c r="S57" i="1" s="1"/>
  <c r="R58" i="1"/>
  <c r="S58" i="1" s="1"/>
  <c r="R59" i="1"/>
  <c r="S59" i="1" s="1"/>
  <c r="R60" i="1"/>
  <c r="S60" i="1" s="1"/>
  <c r="R61" i="1"/>
  <c r="S61" i="1" s="1"/>
  <c r="R62" i="1"/>
  <c r="S62" i="1" s="1"/>
  <c r="R63" i="1"/>
  <c r="S63" i="1" s="1"/>
  <c r="R64" i="1"/>
  <c r="S64" i="1" s="1"/>
  <c r="R65" i="1"/>
  <c r="S65" i="1" s="1"/>
  <c r="R66" i="1"/>
  <c r="S66" i="1" s="1"/>
  <c r="R67" i="1"/>
  <c r="S67" i="1" s="1"/>
  <c r="R68" i="1"/>
  <c r="S68" i="1" s="1"/>
  <c r="R69" i="1"/>
  <c r="S69" i="1" s="1"/>
  <c r="R70" i="1"/>
  <c r="S70" i="1" s="1"/>
  <c r="R71" i="1"/>
  <c r="S71" i="1" s="1"/>
  <c r="R72" i="1"/>
  <c r="S72" i="1" s="1"/>
  <c r="S73" i="1"/>
  <c r="S74" i="1"/>
  <c r="S75" i="1"/>
  <c r="S76" i="1"/>
  <c r="S77" i="1"/>
  <c r="R174" i="1"/>
  <c r="R82" i="1"/>
  <c r="S82" i="1" s="1"/>
  <c r="S174" i="1" l="1"/>
  <c r="H343" i="1" l="1"/>
  <c r="H347" i="1" l="1"/>
  <c r="H345" i="1"/>
  <c r="H349" i="1"/>
  <c r="H348" i="1"/>
  <c r="H346" i="1"/>
  <c r="H344" i="1"/>
</calcChain>
</file>

<file path=xl/sharedStrings.xml><?xml version="1.0" encoding="utf-8"?>
<sst xmlns="http://schemas.openxmlformats.org/spreadsheetml/2006/main" count="4280" uniqueCount="802">
  <si>
    <t>AREA SOLICITANTE</t>
  </si>
  <si>
    <t>SUB-TOTAL</t>
  </si>
  <si>
    <t>IVA</t>
  </si>
  <si>
    <t>TOTAL</t>
  </si>
  <si>
    <t>FORMA DE PAGO</t>
  </si>
  <si>
    <t>PROVEDOR</t>
  </si>
  <si>
    <t>No. FACT.</t>
  </si>
  <si>
    <t>AUTORIZA</t>
  </si>
  <si>
    <t>Area Administrativa</t>
  </si>
  <si>
    <t>CFE OFICINA SAPASCO</t>
  </si>
  <si>
    <t>CFE</t>
  </si>
  <si>
    <t>L.A Jaime Garcia Escobedo</t>
  </si>
  <si>
    <t>TELMEX OFICINA SAPASCO</t>
  </si>
  <si>
    <t>TELMEX</t>
  </si>
  <si>
    <t>Area Tecnica</t>
  </si>
  <si>
    <t>CFE REBOMBEO MESA DE FLORES LOBERA</t>
  </si>
  <si>
    <t>CFE REBOMBEO MESA DE FLORES CARCAMO</t>
  </si>
  <si>
    <t>CFE POZO CARRIZAL</t>
  </si>
  <si>
    <t>ARMANDO GAETA LOERA</t>
  </si>
  <si>
    <t>Area Comercial</t>
  </si>
  <si>
    <t>Area Direccion</t>
  </si>
  <si>
    <t>NOE ITURRIAGA FLORES</t>
  </si>
  <si>
    <t>EF</t>
  </si>
  <si>
    <t>ESMERALDA MARQUEZ ALVAREZ</t>
  </si>
  <si>
    <t>LEONEL CAMPOS NUÑES</t>
  </si>
  <si>
    <t>GABRIELA IÑIGUEZ LUNA</t>
  </si>
  <si>
    <t>Material para tapas de registro</t>
  </si>
  <si>
    <t>JOSE DANIEL MAGDALNENO GUTIERREZ</t>
  </si>
  <si>
    <t>RAMIRO CARRILLO RIVERA</t>
  </si>
  <si>
    <t>CFE POZO CHIHUAHUA</t>
  </si>
  <si>
    <t>CFE POZO LA NORMAL</t>
  </si>
  <si>
    <t>CFE POZO HOSPITAL</t>
  </si>
  <si>
    <t>CFE POZO CANOAS</t>
  </si>
  <si>
    <t>CFE POZO SANTIAGO TLALTELOLCO</t>
  </si>
  <si>
    <t>CFE POZO PLAN DE CANOAS</t>
  </si>
  <si>
    <t>MA. GUADALUPE ALEJO MAYORGA</t>
  </si>
  <si>
    <t>TESORERIA DE LA FEDERACION</t>
  </si>
  <si>
    <t>CFE POZO COCULITEM</t>
  </si>
  <si>
    <t>CFE POZO SAUCILLO DE LOS PEREZ</t>
  </si>
  <si>
    <t>CFE POZO BOQUILLA DE LOS PEREZ</t>
  </si>
  <si>
    <t>CFE POZO HUIZAR</t>
  </si>
  <si>
    <t>CFE POZO TULIMIC DE RAMOS</t>
  </si>
  <si>
    <t>LEONARDO CURIEL URIBE</t>
  </si>
  <si>
    <t>JORGE NAJAR GONZALEZ</t>
  </si>
  <si>
    <t>CFE REBOMBEO GOLONDRINAS</t>
  </si>
  <si>
    <t>CFE POZO SAN NICOLAS</t>
  </si>
  <si>
    <t>FELIPE RODRIGUEZ HUIZAR</t>
  </si>
  <si>
    <t>Compra de toners area administratiuva</t>
  </si>
  <si>
    <t>JOSE MANUEL ACEVEDO GALVAN</t>
  </si>
  <si>
    <t>Compra de toners area direccion</t>
  </si>
  <si>
    <t>Compra de toners area comercial</t>
  </si>
  <si>
    <t>SAPASCO</t>
  </si>
  <si>
    <t>ALEJANDRA KARINA RAMIREZ MIRAMONTES</t>
  </si>
  <si>
    <t>MUNICIPIO DE COLOTLAN</t>
  </si>
  <si>
    <t>PEDRO MARQUEZ LUNA</t>
  </si>
  <si>
    <t>TE</t>
  </si>
  <si>
    <t>RAUL HUMBERTO QUEZADA CARDENAS</t>
  </si>
  <si>
    <t>horas extras a trabajadores de sapasco</t>
  </si>
  <si>
    <t>ENRIQUE MARES RAYGOZA</t>
  </si>
  <si>
    <t>SERVICIO M.A.N.A S.A DE C.V</t>
  </si>
  <si>
    <t>IRMA SANCHEZ GAETA</t>
  </si>
  <si>
    <t>SISTEMA DE AGUA POTABLE, ALCANTARILLADO Y SANEAMIENTO DEL MUNICIPIO DE COLOTLAN</t>
  </si>
  <si>
    <t>SAT</t>
  </si>
  <si>
    <t>CFE POZO ZAPOTE DE ABAJO</t>
  </si>
  <si>
    <t>CFE MANANTIAL CASALLANTA 2</t>
  </si>
  <si>
    <t>CFE MANANTIAL CASALLANTA 1</t>
  </si>
  <si>
    <t>Valvulas antifraude</t>
  </si>
  <si>
    <t>Combustible para motoneta "area tecnica"</t>
  </si>
  <si>
    <t>Material para bacheo General</t>
  </si>
  <si>
    <t>.</t>
  </si>
  <si>
    <t>FERNANDO LUNA JIMENEZ</t>
  </si>
  <si>
    <t>TARJETAS PARA CONTROL</t>
  </si>
  <si>
    <t>TARJETA TELCEL PARA AREA TECNICA</t>
  </si>
  <si>
    <t>MAURILIO PEREZ CAMACHO</t>
  </si>
  <si>
    <t>Compra de toners area tecnica</t>
  </si>
  <si>
    <t>COMBUSTIBLE MOTONETA</t>
  </si>
  <si>
    <t>MARIA AUXILIO RENTERIA JARA</t>
  </si>
  <si>
    <t>consumible de oficina</t>
  </si>
  <si>
    <t>CFE REBOMBEO TULIMIC DE GUADALUPE</t>
  </si>
  <si>
    <t>PATRICIA PACHECO ROSALES</t>
  </si>
  <si>
    <t>AVELINA GAETA DEL REAL</t>
  </si>
  <si>
    <t>DEPURACION DE CUENTAS Y ACTUALIZACION "ZELTZIN"</t>
  </si>
  <si>
    <t>ZELTZIN CONSULTORES, S.A. DE C.V</t>
  </si>
  <si>
    <t>MANUFACTURAS E IMPORTACIONES MULTICIERRE AG S.A. DE C.V</t>
  </si>
  <si>
    <t>CFE REBOMBEO TULIMIC DEL ROSARIO</t>
  </si>
  <si>
    <t>Hipoclorito de sodio Consumo "Junio"</t>
  </si>
  <si>
    <t xml:space="preserve">CFE POZO CARRIZAL </t>
  </si>
  <si>
    <t>*</t>
  </si>
  <si>
    <t>EOAL6908108D3</t>
  </si>
  <si>
    <t>**</t>
  </si>
  <si>
    <t>Alimento para trabajadores de SAPASCO</t>
  </si>
  <si>
    <t>ALICIA TRUJILLO MARQUEZ</t>
  </si>
  <si>
    <t>FLAVIO HERNANDEZ MIJAREZ</t>
  </si>
  <si>
    <t>RUTH IRENE ORTEGA SANCHEZ</t>
  </si>
  <si>
    <t>Equipo de proteccion para el personal</t>
  </si>
  <si>
    <t>herramientas para trabajadores</t>
  </si>
  <si>
    <t>Vales para agua en garrafon</t>
  </si>
  <si>
    <t>JESUS JOSE HERNANDEZ MALDONADO</t>
  </si>
  <si>
    <t>RUBEN GONZALEZ LOPEZ</t>
  </si>
  <si>
    <t xml:space="preserve">Mantenimiento vehicular </t>
  </si>
  <si>
    <t>Mantenimiento general vehiculos</t>
  </si>
  <si>
    <t>Cemento para bacheo general</t>
  </si>
  <si>
    <t>CH.968</t>
  </si>
  <si>
    <t>BENITA NAVA PEREZ</t>
  </si>
  <si>
    <t>Hipoclorito de sodio al 13 % Consumo "Diciembre"</t>
  </si>
  <si>
    <t>CH.969</t>
  </si>
  <si>
    <t>Papeleria  y articulos de oficina</t>
  </si>
  <si>
    <t>Combustible por periodo del mes de "Diciembre"</t>
  </si>
  <si>
    <t>CH.970</t>
  </si>
  <si>
    <t>12/01/20115</t>
  </si>
  <si>
    <t>COMERCIALIZADORA NACIONAL FERAB, S.A DE C.V</t>
  </si>
  <si>
    <t>CH.971</t>
  </si>
  <si>
    <t>Equipo de bombeo en localidad boquilla de los perez</t>
  </si>
  <si>
    <t>Equipo de bombeo pozo plan de canoas cabecera municipal</t>
  </si>
  <si>
    <t>B0001537</t>
  </si>
  <si>
    <t>B0001538</t>
  </si>
  <si>
    <t>B0001539</t>
  </si>
  <si>
    <t>B0001540</t>
  </si>
  <si>
    <t>Disco duro y adaptador de corriente para servidor ATL</t>
  </si>
  <si>
    <t>a-639</t>
  </si>
  <si>
    <t>CH.972</t>
  </si>
  <si>
    <t>CH.923</t>
  </si>
  <si>
    <t>Material matenimiento Tapas de registro</t>
  </si>
  <si>
    <t>Cubrir vacaciones encargado de bombeo de localidad de casallanta</t>
  </si>
  <si>
    <t>Cubrir vacaciones encargado de bombeo de localidad san nicolas</t>
  </si>
  <si>
    <t>A-2788</t>
  </si>
  <si>
    <t>B-415062</t>
  </si>
  <si>
    <t>B-415063</t>
  </si>
  <si>
    <t>B-415064</t>
  </si>
  <si>
    <t>Declaracion por periodo del mes de diciembre 2014</t>
  </si>
  <si>
    <t xml:space="preserve">Materiales para cloracion </t>
  </si>
  <si>
    <t>CH.976</t>
  </si>
  <si>
    <t>A-2811</t>
  </si>
  <si>
    <t>Material para obra en calle victoriano huerta "Agua"</t>
  </si>
  <si>
    <t>1565-f</t>
  </si>
  <si>
    <t>1566-f</t>
  </si>
  <si>
    <t>Devolucion de IVA periodo por mes de Noviembre</t>
  </si>
  <si>
    <t>Devolucion de IVA periodo por mes de Diciembre</t>
  </si>
  <si>
    <t>CH.977</t>
  </si>
  <si>
    <t>INOVACION EN BOMBEO Y DESAZOLVE, S.A DE C.V</t>
  </si>
  <si>
    <t>Mantenimiento preventivo de sistema aquatech "vactor"</t>
  </si>
  <si>
    <t>Electrodomesticos y muebvles para rifa "pronto pago 2015"</t>
  </si>
  <si>
    <t>CH.978</t>
  </si>
  <si>
    <t>SUSANA RUBALCABA MERCADO</t>
  </si>
  <si>
    <t>Mantenimiento vehicula "camioneta chevy luv"</t>
  </si>
  <si>
    <t>SALVADOR MARQUEZ JARA</t>
  </si>
  <si>
    <t>Material para obra en calle victoriano huerta "Drenaje"</t>
  </si>
  <si>
    <t>CH.979</t>
  </si>
  <si>
    <t>A-2852</t>
  </si>
  <si>
    <t>A-2853</t>
  </si>
  <si>
    <t>A-2854</t>
  </si>
  <si>
    <t>CH.980</t>
  </si>
  <si>
    <t>Material  tapas de registro Obra victoriano huerta "ALCANTARILLADO"</t>
  </si>
  <si>
    <t>Material  tapas de registro Obra victoriano huerta "AGUA"</t>
  </si>
  <si>
    <t>Material tapas de registro Obra victoriano huerta</t>
  </si>
  <si>
    <t>Material obra en calle victoriano huerta "Agua"</t>
  </si>
  <si>
    <t>Material obra en calle victoriano huerta "Alcantarillado"</t>
  </si>
  <si>
    <t>Servicio de llanta para vehiculos area tecnica</t>
  </si>
  <si>
    <t>Horas extras trabajadores del Municipio</t>
  </si>
  <si>
    <t>Cubrir vacaciones encargado de bombeo de localidad de zapote de abajo</t>
  </si>
  <si>
    <t>Cubrir vacaciones encargado de bombeo de localidad tulimic de guadalupe</t>
  </si>
  <si>
    <t>GUILLERMINA MURO FLORES</t>
  </si>
  <si>
    <t>RICARDO DEL REAL FLORES</t>
  </si>
  <si>
    <t>B-415065</t>
  </si>
  <si>
    <t>B-415066</t>
  </si>
  <si>
    <t>CH.982</t>
  </si>
  <si>
    <t>Prodder Pozo Canoas de Arriba "Periodo 01-10-2014 a 30-12-2014"</t>
  </si>
  <si>
    <t>Prodder Pozo Plan de canoas "Periodo 01-10-2014 a 30-12-2014"</t>
  </si>
  <si>
    <t>Prodder Pozo Chihuahua "Periodo 01-10-2014 a 30-12-2014"</t>
  </si>
  <si>
    <t>Prodder Pozo el HOSPITAL"Periodo 01-10-2014 a 30-12-2014"</t>
  </si>
  <si>
    <t>Prodder Pozo La normal "Periodo 01-10-2014 a 30-12-2014"</t>
  </si>
  <si>
    <t>Equipo de proteccion para trabajadores</t>
  </si>
  <si>
    <t>Material mantenimiento Agua</t>
  </si>
  <si>
    <t>Material electrico</t>
  </si>
  <si>
    <t>CH.986</t>
  </si>
  <si>
    <t>Materiales para lavar Depocito de agua</t>
  </si>
  <si>
    <t>Mantenimiento general "Vocho"</t>
  </si>
  <si>
    <t>CH.987</t>
  </si>
  <si>
    <t>A-677</t>
  </si>
  <si>
    <t>A-678</t>
  </si>
  <si>
    <t>A-679</t>
  </si>
  <si>
    <t>CH.989</t>
  </si>
  <si>
    <t>Equipo de computo para area direccion</t>
  </si>
  <si>
    <t>Equipo de computo para area administrativa</t>
  </si>
  <si>
    <t>Equipo de computo para area comercial</t>
  </si>
  <si>
    <t>Adquisición de columna para pozo en localidad del saucidllo de los perez</t>
  </si>
  <si>
    <t>J, VICENTE RAYGOZA RAMIREZ</t>
  </si>
  <si>
    <t>Combustible por periodo del mes de "Enero 2015"</t>
  </si>
  <si>
    <t>CH.991</t>
  </si>
  <si>
    <t>CH.993</t>
  </si>
  <si>
    <t>consumible de oficina "area Direccion"</t>
  </si>
  <si>
    <t>consumible de oficina "area Tecnica"</t>
  </si>
  <si>
    <t>consumible de oficina "area Comercial"</t>
  </si>
  <si>
    <t>consumible de oficina "area Administrativa"</t>
  </si>
  <si>
    <t>Flete por acarreo de tuberia para adm en localidad del saucillo de los perez</t>
  </si>
  <si>
    <t>Tubos para adm en localidad del saucillo de los perez</t>
  </si>
  <si>
    <t>26/02/20154</t>
  </si>
  <si>
    <t>Mantenimiento vehicular "Chevy luv" Lubricantes</t>
  </si>
  <si>
    <t>CH,994</t>
  </si>
  <si>
    <t>Mantenimiento vehicular "Chevy luv" Refacciones</t>
  </si>
  <si>
    <t>Mantenimiento vehicular "Vactor" Refacciones</t>
  </si>
  <si>
    <t>Mantenimiento vehicular "Toyota blanca" Refacciones</t>
  </si>
  <si>
    <t>Mantenimiento vehicular "Toyota tinta" Refacciones</t>
  </si>
  <si>
    <t>Mantenimiento vehicular "Toyota blanca" Lubricantes</t>
  </si>
  <si>
    <t>Mantenimiento vehicular "Vocho" Refacciones</t>
  </si>
  <si>
    <t>Mantenimiento vehicular "Vocho"Lubricantes</t>
  </si>
  <si>
    <t>Mantenimiento vehicular "Nissan blanca Castro" Refacciones</t>
  </si>
  <si>
    <t>Mantenimiento vehicular "Nissan Blanca Raul" Refacciones</t>
  </si>
  <si>
    <t>Mantenimiento vehicular "Nissan Blanca Raul" Lubricantes</t>
  </si>
  <si>
    <t>CH.995</t>
  </si>
  <si>
    <t xml:space="preserve">Corte en tubo calle zaragoza </t>
  </si>
  <si>
    <t>Mantenimiento vehicular nissan blanca</t>
  </si>
  <si>
    <t>Soldadura en tubo localidad del saucilo de los perez</t>
  </si>
  <si>
    <t>Mantenimiento sistema aquatech "vactor"</t>
  </si>
  <si>
    <t>CH.997</t>
  </si>
  <si>
    <t>1650-F</t>
  </si>
  <si>
    <t>1651-F</t>
  </si>
  <si>
    <t>1652-F</t>
  </si>
  <si>
    <t>1653-F</t>
  </si>
  <si>
    <t>1654-F</t>
  </si>
  <si>
    <t>1655-F</t>
  </si>
  <si>
    <t>1656-F</t>
  </si>
  <si>
    <t>1657-F</t>
  </si>
  <si>
    <t>1658-F</t>
  </si>
  <si>
    <t>Material mantenimiento general agua</t>
  </si>
  <si>
    <t>Material extencion en calle san rafael "el refugio"</t>
  </si>
  <si>
    <t>Material para fuga en calle hidalgo esquina zaragoza</t>
  </si>
  <si>
    <t>equipo de proteccion para personal sapasco</t>
  </si>
  <si>
    <t>Herramienta para trabajadores de sapasco</t>
  </si>
  <si>
    <t>Material papara extencion en localidad de la boquilla de los perez</t>
  </si>
  <si>
    <t>Electronivel para rebombeo en localidad de meza de guadalupe</t>
  </si>
  <si>
    <t>Material para obra en calle victoriano huerta " golondrinas"</t>
  </si>
  <si>
    <t>Material mantenimiento general Alcantarillado</t>
  </si>
  <si>
    <t>CFE POZO CANOAS EL NOPAL</t>
  </si>
  <si>
    <t>Mantenimiento vehicular "Nissan blanca Castro" LUBRICANTES</t>
  </si>
  <si>
    <t>Hipoclorito de sodio al 13 % Consumo "Enero"</t>
  </si>
  <si>
    <t>Hipoclorito de sodio al 13 % Consumo "Febrero"</t>
  </si>
  <si>
    <t>Equipo telefono fijo para bombero en localidad de Epazote</t>
  </si>
  <si>
    <t>Motor para plan de canoas "cabecera municipal"</t>
  </si>
  <si>
    <t>Motr para manantial Localidad de Casallanta</t>
  </si>
  <si>
    <t>A-3123</t>
  </si>
  <si>
    <t>Material mantenimiento general "bacheo"</t>
  </si>
  <si>
    <t>CH.999</t>
  </si>
  <si>
    <t>Articulos para rifa pronto pago 2015</t>
  </si>
  <si>
    <t>CH.1000</t>
  </si>
  <si>
    <t>A-696</t>
  </si>
  <si>
    <t>Boletos  y publicidad rifa "10 de mayo" pronto pago</t>
  </si>
  <si>
    <t>Recibos de pago</t>
  </si>
  <si>
    <t>09/03/20150</t>
  </si>
  <si>
    <t>Ficha amigo telcel "Area Tecnica"</t>
  </si>
  <si>
    <t>Combustible por periodo del mes de "Febrero 2015"</t>
  </si>
  <si>
    <t>Combustible por periodo del mes de  "Febrero 2015"</t>
  </si>
  <si>
    <t>CH.1001</t>
  </si>
  <si>
    <t>Tubos para adm en localidad del SAUCILLO DE LOS PEREZ</t>
  </si>
  <si>
    <t>TUBOS Y CONEXIONES.A DE C.V</t>
  </si>
  <si>
    <t>CH.1005</t>
  </si>
  <si>
    <t>F-1705</t>
  </si>
  <si>
    <t>Material mantenimiento Alcantarillado</t>
  </si>
  <si>
    <t>F-1706</t>
  </si>
  <si>
    <t>Ampliacion red  en localidad de los huizar</t>
  </si>
  <si>
    <t>F-1707</t>
  </si>
  <si>
    <t>Mantenimiento vehicular (llantas para el vocho)</t>
  </si>
  <si>
    <t>CH.1007</t>
  </si>
  <si>
    <t>Tapas para registro y varilla corrugada (mantenimiento general)</t>
  </si>
  <si>
    <t>CH.1008</t>
  </si>
  <si>
    <t>CH.1009</t>
  </si>
  <si>
    <t>A-3178</t>
  </si>
  <si>
    <t>A-3179</t>
  </si>
  <si>
    <t>Faro retangular para chevy luv</t>
  </si>
  <si>
    <t>COMPONENTES AUTOMOTRICES CHARLY 2000 S.A. DE C.V</t>
  </si>
  <si>
    <t>C-14248</t>
  </si>
  <si>
    <t>F-03142</t>
  </si>
  <si>
    <t>Mantenimiento general (agua)</t>
  </si>
  <si>
    <t xml:space="preserve">consumible de oficina </t>
  </si>
  <si>
    <t>COMISION ESTATAL DEL AGUA JALISCO</t>
  </si>
  <si>
    <t>Rehabilitacion pozo localidad del saucillo de los perez</t>
  </si>
  <si>
    <t>Equipo de bombeo para localidad de san nicolas</t>
  </si>
  <si>
    <t>Equipo de bombeo en localidad del saucillo de los perez</t>
  </si>
  <si>
    <t>Mant pozo loc. Saucillo de los perez</t>
  </si>
  <si>
    <t>CH.1012</t>
  </si>
  <si>
    <t>Mantenimiento vehicular</t>
  </si>
  <si>
    <t>BIRH840912BQ5</t>
  </si>
  <si>
    <t>Cobustible motoneta</t>
  </si>
  <si>
    <t>Compra de tarjeta telcel para bombero de localidad del saucillo de los peres</t>
  </si>
  <si>
    <t>Alineacion y balanceo mantenimiento vehicular</t>
  </si>
  <si>
    <t>Hipoclorito de sodio al 13 % Consumo "Marzo"</t>
  </si>
  <si>
    <t>FCO-1084</t>
  </si>
  <si>
    <t>FCO-1085</t>
  </si>
  <si>
    <t>FCO-1089</t>
  </si>
  <si>
    <t>FCO-1090</t>
  </si>
  <si>
    <t>FCO-1095</t>
  </si>
  <si>
    <t>FCO-1096</t>
  </si>
  <si>
    <t>CH.1015</t>
  </si>
  <si>
    <t>Mantenimiento general Agua</t>
  </si>
  <si>
    <t xml:space="preserve">Mantenimiento general Pozos </t>
  </si>
  <si>
    <t>Mantenimiento bacheo</t>
  </si>
  <si>
    <t>CH.1016</t>
  </si>
  <si>
    <t>Equipo de bombeo para localidad del carrizal</t>
  </si>
  <si>
    <t>Mant, motoneta honda</t>
  </si>
  <si>
    <t>***</t>
  </si>
  <si>
    <t>A-22</t>
  </si>
  <si>
    <t>A-23</t>
  </si>
  <si>
    <t>Material para pozo chihuahua</t>
  </si>
  <si>
    <t>material para pozo saucillo</t>
  </si>
  <si>
    <t>CH.1020</t>
  </si>
  <si>
    <t>YOLANDA GUZAMAN RIVERA</t>
  </si>
  <si>
    <t>1834-f</t>
  </si>
  <si>
    <t>1835-f</t>
  </si>
  <si>
    <t>1836-f</t>
  </si>
  <si>
    <t>1837-f</t>
  </si>
  <si>
    <t>Obra en santiago tlatelolco "Alcantarillado"</t>
  </si>
  <si>
    <t>Mantenimiento general "Alcantarillado"</t>
  </si>
  <si>
    <t>Obra en santiago tlatelolco "Agua"</t>
  </si>
  <si>
    <t>Mantenimiento general "Agua"</t>
  </si>
  <si>
    <t>Tapas para obra en santiago tlaltelolco "Agua y Drenaje"</t>
  </si>
  <si>
    <t>CH.41</t>
  </si>
  <si>
    <t>A-3411</t>
  </si>
  <si>
    <t>conbustible para motoneta honda negra</t>
  </si>
  <si>
    <t>CH.1021</t>
  </si>
  <si>
    <t>Calzamiento de barras "area tecnica"</t>
  </si>
  <si>
    <t>B-415069</t>
  </si>
  <si>
    <t>Actualizacion de nomina</t>
  </si>
  <si>
    <t>JORGE ARTURO PALOMINO RAMIREZ</t>
  </si>
  <si>
    <t>Combustible Operativo periodo "Marzo 2015"</t>
  </si>
  <si>
    <t>Combustible Mantenimiento periodo "Marzo 2015"</t>
  </si>
  <si>
    <t>Combustible Diesel periodo "Marzo 2015"</t>
  </si>
  <si>
    <t>Combustible Mantenimiento pozos  "Marzo 2015"</t>
  </si>
  <si>
    <t>Combustible Area administrativa periodo "Marzo 2015"</t>
  </si>
  <si>
    <t>CH.4290</t>
  </si>
  <si>
    <t>Compra de bateria de cocina  para rifa pronto pago</t>
  </si>
  <si>
    <t>Televisor  de 32 " rifa pronto pago</t>
  </si>
  <si>
    <t>NUEVA WAL-MART DE MEXICO, S. DE R.L. DE C.V</t>
  </si>
  <si>
    <t>IMAUK2045</t>
  </si>
  <si>
    <t>Vajilla porcelana Rifa pronto pago</t>
  </si>
  <si>
    <t>MARTHA ELENA ROBLES MARQUEZ</t>
  </si>
  <si>
    <t>Celular LG para rifa Pronto pago</t>
  </si>
  <si>
    <t>Compra despensa para rifa pronto pago</t>
  </si>
  <si>
    <t>LORENA LOPEZ DEL REAL</t>
  </si>
  <si>
    <t>15-f</t>
  </si>
  <si>
    <t>FRANCISCO JAVIER OROZCO VEGA</t>
  </si>
  <si>
    <t>Mantenimiento vehicular toyota tinta</t>
  </si>
  <si>
    <t>Pago de impuestos "enero"</t>
  </si>
  <si>
    <t>Pago de impuestos "febrero"</t>
  </si>
  <si>
    <t>Pago de impuestos "marzo"</t>
  </si>
  <si>
    <t>CH. 1027</t>
  </si>
  <si>
    <t>Cambio de propietario de vehiculo chevrolet colorado 4X4</t>
  </si>
  <si>
    <t>CH.1029</t>
  </si>
  <si>
    <t>SECRETARIA DE PLANEACION, ADMINISTRACION Y FINANZAS</t>
  </si>
  <si>
    <t>Material y utiles para oficina</t>
  </si>
  <si>
    <t>camara digital Rifa pronto pago</t>
  </si>
  <si>
    <t>ARTURO ARELLANO GANDARA</t>
  </si>
  <si>
    <t>Mantenimiento de equipo de de computo</t>
  </si>
  <si>
    <t>Bateria  gonher vehiculo colorado blanca</t>
  </si>
  <si>
    <t>VICTOR MANUEL HERNANDEZ MARTINEZ</t>
  </si>
  <si>
    <t>791-A</t>
  </si>
  <si>
    <t>B-439</t>
  </si>
  <si>
    <t>B-440</t>
  </si>
  <si>
    <t>B-442</t>
  </si>
  <si>
    <t>B-443</t>
  </si>
  <si>
    <t>B-444</t>
  </si>
  <si>
    <t>B-445</t>
  </si>
  <si>
    <t>B-446</t>
  </si>
  <si>
    <t>CH.1032</t>
  </si>
  <si>
    <t>Combustible Operativo periodo "Abril 2015"</t>
  </si>
  <si>
    <t>Combustible Mantenimiento periodo "Abril 2015"</t>
  </si>
  <si>
    <t>Combustible Diesel Vactor periodo "Abril 2015"</t>
  </si>
  <si>
    <t>Combustible Diesel Grua periodo "Abril 2015"</t>
  </si>
  <si>
    <t>Combustible Area comercial "Abril 2015"</t>
  </si>
  <si>
    <t>Combustible Area Direccion "Abril 2015"</t>
  </si>
  <si>
    <t>Cubrir vacaciones bombero cabecera municipal</t>
  </si>
  <si>
    <t>JUAN ANTONIO SOLANO DIAZ</t>
  </si>
  <si>
    <t>B-415070</t>
  </si>
  <si>
    <t>B-415071</t>
  </si>
  <si>
    <t>B-415072</t>
  </si>
  <si>
    <t>Paqueteria doc. Sapasco</t>
  </si>
  <si>
    <t>INVERCIONES Y SERVICIO GLOBALES S.A. DE C.V</t>
  </si>
  <si>
    <t>Consumible de oficina</t>
  </si>
  <si>
    <t>1960-F</t>
  </si>
  <si>
    <t>mantenimiento general Alcantarillado</t>
  </si>
  <si>
    <t>1961-F</t>
  </si>
  <si>
    <t>Mantenimiento Alcantarillado Colinas de la normal</t>
  </si>
  <si>
    <t>1962-F</t>
  </si>
  <si>
    <t>Linea de conduccion el plan</t>
  </si>
  <si>
    <t>1963-F</t>
  </si>
  <si>
    <t>Materiales tomas domiciliarias en fracc. La palma</t>
  </si>
  <si>
    <t>1664-F</t>
  </si>
  <si>
    <t>Alineacion de camioneta Chevy luv</t>
  </si>
  <si>
    <t>Hipoclorito de sodio al 13% Consumo "Mayo"</t>
  </si>
  <si>
    <t>Toners area comercial</t>
  </si>
  <si>
    <t>Toners area administrativa</t>
  </si>
  <si>
    <t>Toners Area direccion</t>
  </si>
  <si>
    <t>Material para clorar</t>
  </si>
  <si>
    <t>Material "Valvulas expulsoras"</t>
  </si>
  <si>
    <t>EQUIPO DE BOMBEO PARA LOCALIDAD DE LOS HUIZAR</t>
  </si>
  <si>
    <t>COMERCIALIZADORA, BITES S.A. DE C.V</t>
  </si>
  <si>
    <t>02124-A</t>
  </si>
  <si>
    <t>D-7687</t>
  </si>
  <si>
    <t>CH.1037</t>
  </si>
  <si>
    <t>Pago de impuestos del mes de abril</t>
  </si>
  <si>
    <t>FCO 1273</t>
  </si>
  <si>
    <t>FCO 1274</t>
  </si>
  <si>
    <t>FCO 1275</t>
  </si>
  <si>
    <t>FCO 1276</t>
  </si>
  <si>
    <t>FCO 1277</t>
  </si>
  <si>
    <t>FCO 1278</t>
  </si>
  <si>
    <t>CH. 1038</t>
  </si>
  <si>
    <t>Mantenimiento pozos</t>
  </si>
  <si>
    <t>Material mantenimiento general Agua</t>
  </si>
  <si>
    <t>Mantenimiento Vactor</t>
  </si>
  <si>
    <t>Marco de madera para croquis Area comercial</t>
  </si>
  <si>
    <t>ANTONIO ROSENDO DAVID MARQUEZ DE SANTIAGO</t>
  </si>
  <si>
    <t>CH.1039</t>
  </si>
  <si>
    <t>A-3717</t>
  </si>
  <si>
    <t>A-3718</t>
  </si>
  <si>
    <t>A-3719</t>
  </si>
  <si>
    <t>Material Tapas de registro Obra en localidad del Refugio</t>
  </si>
  <si>
    <t>Material Tapas de registro Obra en fracc las palmas</t>
  </si>
  <si>
    <t>Material Tapas de registro Varias</t>
  </si>
  <si>
    <t>Mant. Vehicular</t>
  </si>
  <si>
    <t>LACD710903I52</t>
  </si>
  <si>
    <t>Actualizacion NOMIPAQ</t>
  </si>
  <si>
    <t>HQ AVANCE PROFECIONAL SC</t>
  </si>
  <si>
    <t>B-1111</t>
  </si>
  <si>
    <t>B-1112</t>
  </si>
  <si>
    <t>B-1113</t>
  </si>
  <si>
    <t>B-1114</t>
  </si>
  <si>
    <t>B-1115</t>
  </si>
  <si>
    <t>B-1116</t>
  </si>
  <si>
    <t>CH.1041</t>
  </si>
  <si>
    <t>Combustible Operativo periodo "Mayo 2015"</t>
  </si>
  <si>
    <t>Combustible Mantenimiento periodo "Mayo 2015"</t>
  </si>
  <si>
    <t>Combustible Diesel Vactor periodo "Mayo 2015"</t>
  </si>
  <si>
    <t>Combustible Area administrativa periodo "Mayo 2015"</t>
  </si>
  <si>
    <t>Combustible Area comercial periodo "Mayo 2015"</t>
  </si>
  <si>
    <t>Combustible Area direccion periodo "Mayo 2015"</t>
  </si>
  <si>
    <t>Pago de impuestos del mes de Mayo</t>
  </si>
  <si>
    <t>Prodder Pozo Canoas de Arriba "Periodo 01-01-2015 a 30-03-2015"</t>
  </si>
  <si>
    <t>Prodder Pozo Plan de canoas "Periodo 01-01-2015 a 30-03-2015"</t>
  </si>
  <si>
    <t>Prodder Pozo Chihuahua "Periodo 01-01-2015 a 30-03-2015"</t>
  </si>
  <si>
    <t>Prodder Pozo el HOSPITAL "Periodo 01-01-2015 a 30-03-2015"</t>
  </si>
  <si>
    <t>Prodder Pozo La normal  "Periodo 01-01-2015 a 30-03-2015"</t>
  </si>
  <si>
    <t>Vidrio Trasero y vidrio puerta camioneta nissan blanca</t>
  </si>
  <si>
    <t>RAMIRO NAVARRO RODRIGUEZ</t>
  </si>
  <si>
    <t>B-415073</t>
  </si>
  <si>
    <t>2096-F</t>
  </si>
  <si>
    <t>2097-F</t>
  </si>
  <si>
    <t>2098-F</t>
  </si>
  <si>
    <t>2099-F</t>
  </si>
  <si>
    <t>2100-F</t>
  </si>
  <si>
    <t>2091-F</t>
  </si>
  <si>
    <t>Linea conduccion Hospital</t>
  </si>
  <si>
    <t>material mantenimiento Agua</t>
  </si>
  <si>
    <t>Extencion de red  drenaje Soyatitlan</t>
  </si>
  <si>
    <t>Extencion de red agua  Soyatitlan</t>
  </si>
  <si>
    <t>Equipo de proteccion para trabaj0</t>
  </si>
  <si>
    <t>Mantenimiento vehicular area tecnica (Nissan Blanca)</t>
  </si>
  <si>
    <t>Material Bacheo general</t>
  </si>
  <si>
    <t>CH.1043</t>
  </si>
  <si>
    <t>Recibos para cobro Servicio de agua potable</t>
  </si>
  <si>
    <t>Implementos para equio aquatech</t>
  </si>
  <si>
    <t>REPARACIONES HIDRONEUMATICAS MAYA, S.A. DE C.V</t>
  </si>
  <si>
    <t>Cubrir vacaciones bombero localidad boquilla de los perez</t>
  </si>
  <si>
    <t>cubrir vacaciones bombero localidad santiago tlaltelolco</t>
  </si>
  <si>
    <t>PORFIRIO MERDRANO PEREZ</t>
  </si>
  <si>
    <t>B-415076</t>
  </si>
  <si>
    <t>B-415075</t>
  </si>
  <si>
    <t>B-415077</t>
  </si>
  <si>
    <t>Servicio de grua instalacion de bomba en localidad de saucillo de los perez</t>
  </si>
  <si>
    <t>Servicio de grua instalacion de bomba en localidad el carrizal</t>
  </si>
  <si>
    <t>Arrastre de vehiculo area tecnica</t>
  </si>
  <si>
    <t>CH.1047</t>
  </si>
  <si>
    <t>JOSE CANDELARIO PEREZ CHAVEZ</t>
  </si>
  <si>
    <t>Consumo de alimentos trabajadores de sapasco area tecnica</t>
  </si>
  <si>
    <t>Reparacion de motor Nissan blanca z24</t>
  </si>
  <si>
    <t>CH.1048</t>
  </si>
  <si>
    <t>CH.1049</t>
  </si>
  <si>
    <t>Mant, puerta en pozo coculitem "aeropuerto"</t>
  </si>
  <si>
    <t>Mantenimiento vehicular "chevy luv"</t>
  </si>
  <si>
    <t>Mantenimiento vehicular "toyota t100"</t>
  </si>
  <si>
    <t>arreglar percha de la barra de torcion</t>
  </si>
  <si>
    <t>extraer cople fuga en pozo plan de canoas</t>
  </si>
  <si>
    <t>Alimento para trabajadores  de sapasco</t>
  </si>
  <si>
    <t>MARIA LUISA MEDINA SANCHEZ</t>
  </si>
  <si>
    <t>D-8018</t>
  </si>
  <si>
    <t>Reparacion fuga en linea plan de canoas y tapas de registro</t>
  </si>
  <si>
    <t>A-3943</t>
  </si>
  <si>
    <t>Extencion carretera federal km23 (Santiago)</t>
  </si>
  <si>
    <t>JOSE ROBERTO LUNA SERRANO</t>
  </si>
  <si>
    <t>Mantenimiento Sitema aquatech (vactor)</t>
  </si>
  <si>
    <t>CH.1051</t>
  </si>
  <si>
    <t>B-1800</t>
  </si>
  <si>
    <t>B-1801</t>
  </si>
  <si>
    <t>B-1802</t>
  </si>
  <si>
    <t>B-1803</t>
  </si>
  <si>
    <t>B-1804</t>
  </si>
  <si>
    <t>B-1805</t>
  </si>
  <si>
    <t>Combustible Operativo periodo "Junio 2015"</t>
  </si>
  <si>
    <t>Combustible Mantenimiento periodo "Junio 2015"</t>
  </si>
  <si>
    <t>Combustible Diesel Vactor periodo "Junio 2015"</t>
  </si>
  <si>
    <t>Combustible Area administrativa periodo "Junio 2015"</t>
  </si>
  <si>
    <t>Combustible Area comercial periodo "Junio 2015"</t>
  </si>
  <si>
    <t>Combustible Area direccion periodo "Junio 2015"</t>
  </si>
  <si>
    <t>Mantenimiento vehicular (vocho)</t>
  </si>
  <si>
    <t>HECTOR MANUEL ESCALERA LANDA</t>
  </si>
  <si>
    <t>Pago de impuestos del mes de Junio</t>
  </si>
  <si>
    <t>Contactor Manantial Casallanta</t>
  </si>
  <si>
    <t>TELECONTROLES DE GUADALAJARA S.A. DE C.V</t>
  </si>
  <si>
    <t>Compra de no-break area direccion</t>
  </si>
  <si>
    <t>Compra de no-break area Tecnica</t>
  </si>
  <si>
    <t>Compra de no-break area Comercial</t>
  </si>
  <si>
    <t>Compra de no-break area Administrativa</t>
  </si>
  <si>
    <t>Papeleria Oficina  area comercial</t>
  </si>
  <si>
    <t>Papeleria Oficina  area administrativa</t>
  </si>
  <si>
    <t>Papeleria Oficina  area direccion</t>
  </si>
  <si>
    <t>Papeleria Oficina  area tecnica</t>
  </si>
  <si>
    <t>CH. 1054</t>
  </si>
  <si>
    <t>A-657</t>
  </si>
  <si>
    <t>A-658</t>
  </si>
  <si>
    <t>A-659</t>
  </si>
  <si>
    <t>A-660</t>
  </si>
  <si>
    <t>A-661</t>
  </si>
  <si>
    <t>A-662</t>
  </si>
  <si>
    <t>A-663</t>
  </si>
  <si>
    <t>A-664</t>
  </si>
  <si>
    <t>CH.1055</t>
  </si>
  <si>
    <t>Matenimiento Vehicular refacciones y lubricantes  ( refaccionaria carrillo)</t>
  </si>
  <si>
    <t>CH.1056</t>
  </si>
  <si>
    <t>mantenimiento vehicular</t>
  </si>
  <si>
    <t>Hipoclorito de sodio Consumo "Julio"</t>
  </si>
  <si>
    <t>Equipo de bombeo en localidad tulimic de guadalupe</t>
  </si>
  <si>
    <t>Arrancador para pozo en localidad del saucillo de los perez</t>
  </si>
  <si>
    <t>Cubrir vacasiones de bombero localidad tulimic de guadalupe</t>
  </si>
  <si>
    <t>B-415078</t>
  </si>
  <si>
    <t>Mantenimiento en red agua y drenaje</t>
  </si>
  <si>
    <t>CH.1061</t>
  </si>
  <si>
    <t>YOLANDA GUZMAN RIVERA</t>
  </si>
  <si>
    <t>A-54</t>
  </si>
  <si>
    <t>Pago de impuestos del mes de Julio</t>
  </si>
  <si>
    <t>Mantenimiento baceo (Apoyo a H. Ayuntamiento Colotlan)</t>
  </si>
  <si>
    <t>Mantenimiento baceo</t>
  </si>
  <si>
    <t>2225-F</t>
  </si>
  <si>
    <t>2226-F</t>
  </si>
  <si>
    <t>2229-F</t>
  </si>
  <si>
    <t>2230-F</t>
  </si>
  <si>
    <t>Material para linea A,P. Prol Hidalgo</t>
  </si>
  <si>
    <t>CH.1064</t>
  </si>
  <si>
    <t>B-2584</t>
  </si>
  <si>
    <t>B-2585</t>
  </si>
  <si>
    <t>B-2586</t>
  </si>
  <si>
    <t>B-2587</t>
  </si>
  <si>
    <t>B-2588</t>
  </si>
  <si>
    <t>Combustible Diesel Vactor periodo "Julio 2015"</t>
  </si>
  <si>
    <t>Combustible Operativo periodo "Julio 2015"</t>
  </si>
  <si>
    <t>Combustible Mantenimiento periodo "Julio 2015"</t>
  </si>
  <si>
    <t>Combustible Area administrativa periodo "Julio 2015"</t>
  </si>
  <si>
    <t>Combustible Area DIRECCION periodo "Julio 2015"</t>
  </si>
  <si>
    <t>B-415079</t>
  </si>
  <si>
    <t>B-415080</t>
  </si>
  <si>
    <t>FV00000244</t>
  </si>
  <si>
    <t>Materiales para ayuda a bombero de localidad de la boquilla de los perez</t>
  </si>
  <si>
    <t>Cubrir vacasiones de bombero localidad sauz tostado</t>
  </si>
  <si>
    <t>Cubrir vacasiones de bombero los huizar</t>
  </si>
  <si>
    <t>ALEJANDRA PEREZ SANCHEZ</t>
  </si>
  <si>
    <t>MA. DEL ROSARIO MEDRANO HERNANDEZ</t>
  </si>
  <si>
    <t>tarjeta telcel para area tecnica</t>
  </si>
  <si>
    <t>NACHO MERCADO LEYVA</t>
  </si>
  <si>
    <t>B-415081</t>
  </si>
  <si>
    <t>Mantenimiento vehicular Nissan Blanca</t>
  </si>
  <si>
    <t>CEA</t>
  </si>
  <si>
    <t>SOFTWARE DE SISTEMA COMERCIAL</t>
  </si>
  <si>
    <t>1682-C</t>
  </si>
  <si>
    <t>PEDRO FERNANDO LUNA SORIANO</t>
  </si>
  <si>
    <t>Dictamen de estados financieros</t>
  </si>
  <si>
    <t>JUAN LUIS MARMOLEJO GONZALES</t>
  </si>
  <si>
    <t>HIpoclorito de sodio Consumo "Agosto""</t>
  </si>
  <si>
    <t>CH.1067</t>
  </si>
  <si>
    <t>1 VIAJE DE TAPETE FUGA EN CALLE HIDALGO</t>
  </si>
  <si>
    <t>RETROEXCABADORA EN LINEA (A.P) CALLE VICTORIANO HUERTA SOYATITLAN</t>
  </si>
  <si>
    <t>RETROEXCABADORA EN LINEA (A.P) CARRETERA FEDERAL 23</t>
  </si>
  <si>
    <t>RETROEXCABADORA PARA REPARAION TUBO LINEA DE CONDUCCION CHIHUAHUA</t>
  </si>
  <si>
    <t>CUÑON PARA MANTENIMIENTO ALCANTARILLADO</t>
  </si>
  <si>
    <t xml:space="preserve">CUÑON PARA MANTENIMIENTO PROLONGACION  HIDALGO </t>
  </si>
  <si>
    <t>2713-A</t>
  </si>
  <si>
    <t>2714-A</t>
  </si>
  <si>
    <t>Compra de motor para localidad de saucillo de los perez</t>
  </si>
  <si>
    <t>Mantenimiento vehicular (Nissan Blanca)</t>
  </si>
  <si>
    <t>PJ10972158</t>
  </si>
  <si>
    <t>PJ10972171</t>
  </si>
  <si>
    <t>PJ10972177</t>
  </si>
  <si>
    <t>PJ10972204</t>
  </si>
  <si>
    <t>PJ10972207</t>
  </si>
  <si>
    <t>PJ10972208</t>
  </si>
  <si>
    <t>CH.1068</t>
  </si>
  <si>
    <t>Tramite devolucion por periodo del mes de diciembre de 2014</t>
  </si>
  <si>
    <t>Tramite devolucion por periodo del mes marzo de 2015</t>
  </si>
  <si>
    <t>Tramite devolucion por periodo del mes abril de 2015</t>
  </si>
  <si>
    <t>Tramite devolucion por periodo del mes mayo de 2015</t>
  </si>
  <si>
    <t>D8416</t>
  </si>
  <si>
    <t>CF</t>
  </si>
  <si>
    <t>PJ11003808</t>
  </si>
  <si>
    <t>PJ11003810</t>
  </si>
  <si>
    <t>PJ11003811</t>
  </si>
  <si>
    <t>PJ11003818</t>
  </si>
  <si>
    <t>PJ11003820</t>
  </si>
  <si>
    <t>PJ11003823</t>
  </si>
  <si>
    <t>PJ11003827</t>
  </si>
  <si>
    <t>CFE POZO TULIIMIC DE RAMOS</t>
  </si>
  <si>
    <t>Mantenimiento vehicular Toyota</t>
  </si>
  <si>
    <t>DANIEL LANDEROS CORREA</t>
  </si>
  <si>
    <t>CH.1070</t>
  </si>
  <si>
    <t>NOBREAK AREA COMERCIAL</t>
  </si>
  <si>
    <t>A-897</t>
  </si>
  <si>
    <t>A-898</t>
  </si>
  <si>
    <t>2277-f</t>
  </si>
  <si>
    <t>Mtenimiento general alcantarillado</t>
  </si>
  <si>
    <t>2278-f</t>
  </si>
  <si>
    <t>Material linea conduccion el plan de canoas</t>
  </si>
  <si>
    <t>2279-f</t>
  </si>
  <si>
    <t>material linea conduccion Chihuahua</t>
  </si>
  <si>
    <t>2280-f</t>
  </si>
  <si>
    <t>Material electrico en localidad de casallanta "manantial"</t>
  </si>
  <si>
    <t>2281-f</t>
  </si>
  <si>
    <t xml:space="preserve">   </t>
  </si>
  <si>
    <t>declaracion por periodo del mes Agosto 2015</t>
  </si>
  <si>
    <t>PJ11053179</t>
  </si>
  <si>
    <t>PJ11053178</t>
  </si>
  <si>
    <t>Combustible Operativo periodo "Agosto 2015"</t>
  </si>
  <si>
    <t>Combustible Mantenimiento periodo "Agosto 2015"</t>
  </si>
  <si>
    <t>Combustible Diesel Vactor periodo "Agosto 2015"</t>
  </si>
  <si>
    <t>Combustible Area Administrativa periodo "Agosto 2015"</t>
  </si>
  <si>
    <t>Combustible Area Comercial periodo "Agosto 2015"</t>
  </si>
  <si>
    <t>Combustible Area Direccion periodo "Agosto 2015"</t>
  </si>
  <si>
    <t>CH.1071</t>
  </si>
  <si>
    <t>B-3193</t>
  </si>
  <si>
    <t>B-3194</t>
  </si>
  <si>
    <t>B-3195</t>
  </si>
  <si>
    <t>B-3196</t>
  </si>
  <si>
    <t>B-3197</t>
  </si>
  <si>
    <t>B-3198</t>
  </si>
  <si>
    <t>Tramite devolucion por periodo del mes de Junio 2014</t>
  </si>
  <si>
    <t>Tramite devolucion por periodo del mes de Octubre 2014</t>
  </si>
  <si>
    <t>Tramite devolucion por periodo del mes de Julio 2016</t>
  </si>
  <si>
    <t>Tramite devolucion por periodo del mes de Agosto 2017</t>
  </si>
  <si>
    <t>Tramite devolucion por periodo del mes de septiembre 2018</t>
  </si>
  <si>
    <t>CH.1058</t>
  </si>
  <si>
    <t>PJ11088706</t>
  </si>
  <si>
    <t>TONER AREA COMERCIAL</t>
  </si>
  <si>
    <t>TONER AREA ADMINISTRATIVA</t>
  </si>
  <si>
    <t>Material para registro en avenidad de la juvetud</t>
  </si>
  <si>
    <t>a-4359</t>
  </si>
  <si>
    <t>a-4360</t>
  </si>
  <si>
    <t>Matenimiento Toyota tinto (kit de clotch)</t>
  </si>
  <si>
    <t>PJ11149125</t>
  </si>
  <si>
    <t>PJ11149139</t>
  </si>
  <si>
    <t>PJ11149145</t>
  </si>
  <si>
    <t>PJ11149172</t>
  </si>
  <si>
    <t>PJ11149175</t>
  </si>
  <si>
    <t>PJ11178746</t>
  </si>
  <si>
    <t>PJ1178748</t>
  </si>
  <si>
    <t>PJ11178757</t>
  </si>
  <si>
    <t>PJ11178758</t>
  </si>
  <si>
    <t>PJ11178759</t>
  </si>
  <si>
    <t>PJ11178762</t>
  </si>
  <si>
    <t>PJ111787849</t>
  </si>
  <si>
    <t>PJ11178766</t>
  </si>
  <si>
    <t>JORGE MACIAS DE LEON</t>
  </si>
  <si>
    <t>Bateria para cuatrimoto honda</t>
  </si>
  <si>
    <t>Mantenimimiento vehicular "servicio de llantas"</t>
  </si>
  <si>
    <t>Recibo de arrendamiento por parte del periodo del mes de septiembre</t>
  </si>
  <si>
    <t>B415083</t>
  </si>
  <si>
    <t>CH.1077</t>
  </si>
  <si>
    <t>FCO 1548</t>
  </si>
  <si>
    <t>FCO1549</t>
  </si>
  <si>
    <t>FCO 1551</t>
  </si>
  <si>
    <t>FCO 1552</t>
  </si>
  <si>
    <t>FCO 1553</t>
  </si>
  <si>
    <t>FCO 1554</t>
  </si>
  <si>
    <t xml:space="preserve">material electrico </t>
  </si>
  <si>
    <t>2885-A</t>
  </si>
  <si>
    <t>PJ 11201373</t>
  </si>
  <si>
    <t>PJ11232145</t>
  </si>
  <si>
    <t>PJ11232146</t>
  </si>
  <si>
    <t>declaracion por periodo del mes Septiembre 2015</t>
  </si>
  <si>
    <t>CH.1080</t>
  </si>
  <si>
    <t>CH.1081</t>
  </si>
  <si>
    <t>CH.1082</t>
  </si>
  <si>
    <t>CH.1083</t>
  </si>
  <si>
    <t>B-3902</t>
  </si>
  <si>
    <t>B-3903</t>
  </si>
  <si>
    <t>B-3904</t>
  </si>
  <si>
    <t>B-3905</t>
  </si>
  <si>
    <t>Combustible Operativo periodo "Septiembre 2015"</t>
  </si>
  <si>
    <t>Combustible Mantenimiento periodo  "Septiembre 2015"</t>
  </si>
  <si>
    <t>Combustible Diesel Vactor periodo  "Septiembre 2015"</t>
  </si>
  <si>
    <t>Combustible Area Direccion periodo  "Septiembre 2015"</t>
  </si>
  <si>
    <t>HIpoclorito de sodio Consumo "Septiembre""</t>
  </si>
  <si>
    <t>PJ11273499</t>
  </si>
  <si>
    <t>Maniobras en pozo profundo el Aeropuerto</t>
  </si>
  <si>
    <t>Pago de impuestos por periodo mes de Octubrte</t>
  </si>
  <si>
    <t>PJ11318113</t>
  </si>
  <si>
    <t>PJ11318127</t>
  </si>
  <si>
    <t>PJ11318133</t>
  </si>
  <si>
    <t>PJ11318160</t>
  </si>
  <si>
    <t>PJ11318163</t>
  </si>
  <si>
    <t>PJ11318164</t>
  </si>
  <si>
    <t xml:space="preserve">Compra de abarrote </t>
  </si>
  <si>
    <t>Compra de fruta para consejo</t>
  </si>
  <si>
    <t>Compra desechable</t>
  </si>
  <si>
    <t>Compra de fruta</t>
  </si>
  <si>
    <t>Material para limpieza en oficina</t>
  </si>
  <si>
    <t>Manteca inca para mantenimiento general</t>
  </si>
  <si>
    <t>PJ11357421</t>
  </si>
  <si>
    <t>PJ11357422</t>
  </si>
  <si>
    <t>PJ11357432</t>
  </si>
  <si>
    <t>PJ11357431</t>
  </si>
  <si>
    <t>PJ11357435</t>
  </si>
  <si>
    <t>PJ11357430</t>
  </si>
  <si>
    <t>PJ11357419</t>
  </si>
  <si>
    <t>PJ11357439</t>
  </si>
  <si>
    <t>Prodder Pozo Canoas de Arriba "Periodo 01-04-2015 a 30-06-2015"</t>
  </si>
  <si>
    <t>Prodder Pozo Plan de canoas "Periodo 01-04-2015 a 30-06-2015"</t>
  </si>
  <si>
    <t>Prodder Pozo Chihuahua "Periodo 01-04-2015 a 30-06-2015"</t>
  </si>
  <si>
    <t>Prodder Pozo el HOSPITAL "Periodo 01-04-2015 a 30-06-2015""</t>
  </si>
  <si>
    <t>Prodder Pozo La normal  "Periodo 01-04-2015 a 30-06-2015""</t>
  </si>
  <si>
    <t>Prodder Pozo Canoas de Arriba "Periodo 01-07-2015 a 30-09-2015"</t>
  </si>
  <si>
    <t>Prodder Pozo el HOSPITAL "Periodo 01-07-2015 a 30-09-2015"</t>
  </si>
  <si>
    <t>Prodder Pozo La normal   "Periodo 01-07-2015 a 30-09-2015"</t>
  </si>
  <si>
    <t>Prodder Pozo Plan de canoas "Periodo 01-07-2015 a 30-09-2015""</t>
  </si>
  <si>
    <t>Prodder Pozo Chihuahua "Periodo 01-07-2015 a 30-09-2015"</t>
  </si>
  <si>
    <t>Mantenimiento general agua</t>
  </si>
  <si>
    <t>2403-f</t>
  </si>
  <si>
    <t>Motor sumergible para pozo Aeropuerto coculitem</t>
  </si>
  <si>
    <t>3135A</t>
  </si>
  <si>
    <t>CH, 1083</t>
  </si>
  <si>
    <t>Mantenimiento chevrolet colorado</t>
  </si>
  <si>
    <t>Mantenimiento nissan Blanca</t>
  </si>
  <si>
    <t>Mantenimiento Toyota tinta</t>
  </si>
  <si>
    <t>Linea conduccion chihuahua</t>
  </si>
  <si>
    <t>Mant. Rebombeo en localidad tulimic del rosario</t>
  </si>
  <si>
    <t>Mant. Rebombeo en localidad carrizal</t>
  </si>
  <si>
    <t>HIpoclorito de sodio Consumo "Octubre""</t>
  </si>
  <si>
    <t>mantenimiento Bacheo</t>
  </si>
  <si>
    <t>d-8965</t>
  </si>
  <si>
    <t>PJ11406882</t>
  </si>
  <si>
    <t>PJ11406883</t>
  </si>
  <si>
    <t>Mantenimiento general</t>
  </si>
  <si>
    <t>Equipo de bombeo en localidad del carrizal</t>
  </si>
  <si>
    <t>3238-A</t>
  </si>
  <si>
    <t>L497</t>
  </si>
  <si>
    <t>Honorarios por auditoria de estados financieros</t>
  </si>
  <si>
    <t>Tramite devolucion  iva por periodo del mes de julio</t>
  </si>
  <si>
    <t>CH.1086</t>
  </si>
  <si>
    <t>Tramite devolucion  iva por periodo del mes de Agosto</t>
  </si>
  <si>
    <t>PJ11503465</t>
  </si>
  <si>
    <t>PJ11503462</t>
  </si>
  <si>
    <t>PJ11503435</t>
  </si>
  <si>
    <t>PJ11503429</t>
  </si>
  <si>
    <t>PJ11503415</t>
  </si>
  <si>
    <t>PJK11503466</t>
  </si>
  <si>
    <t>B-415084</t>
  </si>
  <si>
    <t>B-415087</t>
  </si>
  <si>
    <t>B-415088</t>
  </si>
  <si>
    <t>B-415089</t>
  </si>
  <si>
    <t>ROSA MARIA DIAZ DE SANTIAGO</t>
  </si>
  <si>
    <t>OCTAVIO PEREZ CAMACHO</t>
  </si>
  <si>
    <t>MARIA DE JESUS PINEDO VALDES</t>
  </si>
  <si>
    <t xml:space="preserve">ALIMENTOS PARA PERSONAL EN CAPACITACION </t>
  </si>
  <si>
    <t>alimentos para posada personal de sapaco</t>
  </si>
  <si>
    <t>Renta de local y moviliario para posada personal de sapasco</t>
  </si>
  <si>
    <t>Instalacion, reparacion y mantenimiento vehicular</t>
  </si>
  <si>
    <t>MARIA VELAZQUEZ CAMPOS</t>
  </si>
  <si>
    <t>A-41</t>
  </si>
  <si>
    <t>A-42</t>
  </si>
  <si>
    <t>Alimentos para trabajadores  posada sapasco</t>
  </si>
  <si>
    <t>CH.1090</t>
  </si>
  <si>
    <t>DIEGO ARMANDO PINEDO SANCHEZ</t>
  </si>
  <si>
    <t>Material para mantenimiento  general</t>
  </si>
  <si>
    <t>2455-F</t>
  </si>
  <si>
    <t>CH,1084</t>
  </si>
  <si>
    <t>PJ11532769</t>
  </si>
  <si>
    <t>PJ11532766</t>
  </si>
  <si>
    <t>PJ11532765</t>
  </si>
  <si>
    <t>PJ11532764</t>
  </si>
  <si>
    <t>PJ11532756</t>
  </si>
  <si>
    <t>PJ11532755</t>
  </si>
  <si>
    <t>PJ11532753</t>
  </si>
  <si>
    <t>PJ11588006</t>
  </si>
  <si>
    <t>PJ11588007</t>
  </si>
  <si>
    <t>Impuestos por parte del periodo de noviembre</t>
  </si>
  <si>
    <t>CFE POZO MANANTIAL 2</t>
  </si>
  <si>
    <t>CFE POZO MANANTIAL 1</t>
  </si>
  <si>
    <t>PJ11554109</t>
  </si>
  <si>
    <t>PJ11554108</t>
  </si>
  <si>
    <t>PJ11532773</t>
  </si>
  <si>
    <t>NO. DE PAGO</t>
  </si>
  <si>
    <t>FECHA DE FACTURA</t>
  </si>
  <si>
    <t>GIRO COMERCIAL</t>
  </si>
  <si>
    <t>UNIDAD DE TRANSPARENCIA SAPASCO</t>
  </si>
  <si>
    <t>SEGMENTO AREA</t>
  </si>
  <si>
    <t>CAPITULO CONTABLE</t>
  </si>
  <si>
    <t>CUENTA CONTABLE</t>
  </si>
  <si>
    <t>FECHA DE PAGO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</si>
</sst>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_-* #,##0_-;\-* #,##0_-;_-* &quot;-&quot;??_-;_-@_-"/>
    <numFmt numFmtId="166" formatCode="_-[$$-80A]* #,##0.00_-;\-[$$-80A]* #,##0.00_-;_-[$$-80A]* &quot;-&quot;??_-;_-@_-"/>
    <numFmt numFmtId="167" formatCode="&quot;$&quot;#,##0.00"/>
    <numFmt numFmtId="168" formatCode="[$-C0A]d\-m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7.5"/>
      <color theme="1"/>
      <name val="Arial Unicode MS"/>
      <family val="2"/>
    </font>
    <font>
      <sz val="7.7"/>
      <color theme="1"/>
      <name val="Arial Unicode MS"/>
      <family val="2"/>
    </font>
    <font>
      <b/>
      <sz val="6"/>
      <name val="Arial Narrow"/>
      <family val="2"/>
    </font>
    <font>
      <sz val="7.5"/>
      <color theme="1"/>
      <name val="Arial Unicode MS"/>
      <family val="2"/>
    </font>
    <font>
      <sz val="11"/>
      <color theme="1" tint="4.9989318521683403E-2"/>
      <name val="Calibri"/>
      <family val="2"/>
      <scheme val="minor"/>
    </font>
    <font>
      <i/>
      <u/>
      <sz val="12"/>
      <color theme="1" tint="4.9989318521683403E-2"/>
      <name val="Arial"/>
      <family val="2"/>
    </font>
    <font>
      <i/>
      <sz val="12"/>
      <color theme="1" tint="4.9989318521683403E-2"/>
      <name val="Arial"/>
      <family val="2"/>
    </font>
    <font>
      <sz val="7.7"/>
      <color theme="1"/>
      <name val="Calibri"/>
      <family val="2"/>
      <scheme val="minor"/>
    </font>
    <font>
      <b/>
      <sz val="7.7"/>
      <color theme="1"/>
      <name val="Arial Unicode MS"/>
      <family val="2"/>
    </font>
    <font>
      <sz val="7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4">
    <xf numFmtId="0" fontId="0" fillId="0" borderId="0" xfId="0"/>
    <xf numFmtId="165" fontId="1" fillId="0" borderId="0" xfId="1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0" fontId="6" fillId="0" borderId="3" xfId="0" applyFont="1" applyBorder="1"/>
    <xf numFmtId="167" fontId="6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64" fontId="9" fillId="0" borderId="0" xfId="0" applyNumberFormat="1" applyFont="1" applyBorder="1" applyAlignment="1">
      <alignment horizontal="center"/>
    </xf>
    <xf numFmtId="165" fontId="9" fillId="0" borderId="0" xfId="1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164" fontId="9" fillId="0" borderId="0" xfId="1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vertical="center" wrapText="1"/>
    </xf>
    <xf numFmtId="0" fontId="0" fillId="0" borderId="0" xfId="0"/>
    <xf numFmtId="164" fontId="0" fillId="0" borderId="0" xfId="0" applyNumberFormat="1"/>
    <xf numFmtId="167" fontId="12" fillId="0" borderId="0" xfId="0" applyNumberFormat="1" applyFont="1"/>
    <xf numFmtId="0" fontId="12" fillId="0" borderId="0" xfId="0" applyFont="1"/>
    <xf numFmtId="0" fontId="12" fillId="0" borderId="3" xfId="0" applyFont="1" applyBorder="1"/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6" fillId="0" borderId="0" xfId="0" applyFont="1" applyFill="1" applyBorder="1"/>
    <xf numFmtId="0" fontId="6" fillId="0" borderId="4" xfId="0" applyFont="1" applyBorder="1"/>
    <xf numFmtId="167" fontId="6" fillId="0" borderId="4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8" fillId="0" borderId="0" xfId="0" applyFont="1" applyBorder="1"/>
    <xf numFmtId="167" fontId="6" fillId="0" borderId="0" xfId="0" applyNumberFormat="1" applyFont="1" applyFill="1" applyBorder="1" applyAlignment="1">
      <alignment horizontal="center"/>
    </xf>
    <xf numFmtId="0" fontId="13" fillId="0" borderId="6" xfId="0" applyFont="1" applyBorder="1" applyAlignment="1"/>
    <xf numFmtId="0" fontId="7" fillId="0" borderId="4" xfId="0" applyFont="1" applyBorder="1" applyAlignment="1"/>
    <xf numFmtId="0" fontId="7" fillId="0" borderId="3" xfId="0" applyFont="1" applyBorder="1" applyAlignment="1"/>
    <xf numFmtId="0" fontId="7" fillId="0" borderId="5" xfId="0" applyFont="1" applyFill="1" applyBorder="1" applyAlignment="1"/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/>
    <xf numFmtId="167" fontId="0" fillId="0" borderId="0" xfId="0" applyNumberFormat="1"/>
    <xf numFmtId="167" fontId="6" fillId="0" borderId="5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167" fontId="6" fillId="0" borderId="3" xfId="0" applyNumberFormat="1" applyFont="1" applyBorder="1" applyAlignment="1">
      <alignment horizontal="center" vertical="center"/>
    </xf>
    <xf numFmtId="167" fontId="6" fillId="0" borderId="3" xfId="0" applyNumberFormat="1" applyFont="1" applyFill="1" applyBorder="1" applyAlignment="1">
      <alignment horizontal="center" vertical="center"/>
    </xf>
    <xf numFmtId="44" fontId="0" fillId="0" borderId="0" xfId="2" applyFont="1"/>
    <xf numFmtId="14" fontId="6" fillId="0" borderId="0" xfId="0" applyNumberFormat="1" applyFont="1" applyFill="1" applyBorder="1" applyAlignment="1">
      <alignment horizontal="center"/>
    </xf>
    <xf numFmtId="167" fontId="6" fillId="4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7" fontId="7" fillId="0" borderId="3" xfId="0" applyNumberFormat="1" applyFont="1" applyBorder="1" applyAlignment="1"/>
    <xf numFmtId="0" fontId="6" fillId="4" borderId="3" xfId="0" applyFont="1" applyFill="1" applyBorder="1" applyAlignment="1">
      <alignment horizontal="center"/>
    </xf>
    <xf numFmtId="168" fontId="14" fillId="4" borderId="3" xfId="0" applyNumberFormat="1" applyFont="1" applyFill="1" applyBorder="1" applyAlignment="1">
      <alignment horizontal="center"/>
    </xf>
    <xf numFmtId="168" fontId="8" fillId="4" borderId="3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166" fontId="5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0" fillId="4" borderId="0" xfId="0" applyFill="1"/>
    <xf numFmtId="17" fontId="2" fillId="4" borderId="0" xfId="0" applyNumberFormat="1" applyFont="1" applyFill="1" applyBorder="1" applyAlignment="1">
      <alignment horizontal="center"/>
    </xf>
    <xf numFmtId="165" fontId="1" fillId="4" borderId="0" xfId="1" applyNumberFormat="1" applyFont="1" applyFill="1" applyBorder="1" applyAlignment="1">
      <alignment horizontal="center"/>
    </xf>
    <xf numFmtId="165" fontId="9" fillId="4" borderId="0" xfId="1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164" fontId="9" fillId="4" borderId="0" xfId="1" applyNumberFormat="1" applyFont="1" applyFill="1" applyBorder="1" applyAlignment="1">
      <alignment horizontal="center"/>
    </xf>
    <xf numFmtId="164" fontId="9" fillId="4" borderId="0" xfId="0" applyNumberFormat="1" applyFont="1" applyFill="1" applyBorder="1" applyAlignment="1">
      <alignment horizontal="center"/>
    </xf>
    <xf numFmtId="165" fontId="0" fillId="4" borderId="0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164" fontId="0" fillId="4" borderId="0" xfId="0" applyNumberFormat="1" applyFill="1"/>
    <xf numFmtId="167" fontId="6" fillId="0" borderId="0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0" fillId="4" borderId="0" xfId="0" applyFill="1" applyBorder="1"/>
    <xf numFmtId="0" fontId="0" fillId="0" borderId="10" xfId="0" applyBorder="1"/>
    <xf numFmtId="0" fontId="0" fillId="4" borderId="10" xfId="0" applyFill="1" applyBorder="1"/>
    <xf numFmtId="0" fontId="12" fillId="0" borderId="10" xfId="0" applyFont="1" applyBorder="1"/>
    <xf numFmtId="0" fontId="6" fillId="4" borderId="1" xfId="0" applyFont="1" applyFill="1" applyBorder="1"/>
    <xf numFmtId="0" fontId="0" fillId="4" borderId="1" xfId="0" applyFill="1" applyBorder="1"/>
    <xf numFmtId="167" fontId="6" fillId="4" borderId="1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left"/>
    </xf>
    <xf numFmtId="14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/>
    <xf numFmtId="17" fontId="2" fillId="4" borderId="6" xfId="0" applyNumberFormat="1" applyFont="1" applyFill="1" applyBorder="1" applyAlignment="1">
      <alignment horizontal="center"/>
    </xf>
    <xf numFmtId="14" fontId="6" fillId="0" borderId="7" xfId="0" applyNumberFormat="1" applyFont="1" applyBorder="1" applyAlignment="1">
      <alignment horizontal="center"/>
    </xf>
    <xf numFmtId="0" fontId="6" fillId="0" borderId="7" xfId="0" applyFont="1" applyBorder="1"/>
    <xf numFmtId="0" fontId="6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7" fillId="0" borderId="7" xfId="0" applyFont="1" applyBorder="1" applyAlignment="1"/>
    <xf numFmtId="0" fontId="6" fillId="0" borderId="5" xfId="0" applyFont="1" applyBorder="1"/>
    <xf numFmtId="0" fontId="11" fillId="2" borderId="0" xfId="0" applyFont="1" applyFill="1" applyBorder="1" applyAlignment="1">
      <alignment horizontal="center" vertical="center" wrapText="1"/>
    </xf>
    <xf numFmtId="17" fontId="2" fillId="5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</cellXfs>
  <cellStyles count="3">
    <cellStyle name="Millares 2" xfId="1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142875</xdr:rowOff>
    </xdr:from>
    <xdr:to>
      <xdr:col>4</xdr:col>
      <xdr:colOff>962025</xdr:colOff>
      <xdr:row>4</xdr:row>
      <xdr:rowOff>161925</xdr:rowOff>
    </xdr:to>
    <xdr:grpSp>
      <xdr:nvGrpSpPr>
        <xdr:cNvPr id="2" name="Group 125"/>
        <xdr:cNvGrpSpPr>
          <a:grpSpLocks/>
        </xdr:cNvGrpSpPr>
      </xdr:nvGrpSpPr>
      <xdr:grpSpPr bwMode="auto">
        <a:xfrm>
          <a:off x="285750" y="142875"/>
          <a:ext cx="3143250" cy="1123950"/>
          <a:chOff x="1474" y="799"/>
          <a:chExt cx="2767" cy="1264"/>
        </a:xfrm>
      </xdr:grpSpPr>
      <xdr:grpSp>
        <xdr:nvGrpSpPr>
          <xdr:cNvPr id="3" name="Group 90"/>
          <xdr:cNvGrpSpPr>
            <a:grpSpLocks/>
          </xdr:cNvGrpSpPr>
        </xdr:nvGrpSpPr>
        <xdr:grpSpPr bwMode="auto">
          <a:xfrm>
            <a:off x="1474" y="799"/>
            <a:ext cx="1270" cy="1264"/>
            <a:chOff x="3606" y="2251"/>
            <a:chExt cx="1270" cy="1264"/>
          </a:xfrm>
        </xdr:grpSpPr>
        <xdr:sp macro="" textlink="">
          <xdr:nvSpPr>
            <xdr:cNvPr id="15" name="Oval 62"/>
            <xdr:cNvSpPr>
              <a:spLocks noChangeArrowheads="1"/>
            </xdr:cNvSpPr>
          </xdr:nvSpPr>
          <xdr:spPr bwMode="auto">
            <a:xfrm>
              <a:off x="3799" y="2428"/>
              <a:ext cx="888" cy="910"/>
            </a:xfrm>
            <a:prstGeom prst="ellipse">
              <a:avLst/>
            </a:prstGeom>
            <a:solidFill>
              <a:srgbClr val="0066FF">
                <a:alpha val="5882"/>
              </a:srgbClr>
            </a:solidFill>
            <a:ln w="28575">
              <a:noFill/>
              <a:round/>
              <a:headEnd/>
              <a:tailEnd/>
            </a:ln>
          </xdr:spPr>
        </xdr:sp>
        <xdr:grpSp>
          <xdr:nvGrpSpPr>
            <xdr:cNvPr id="16" name="Group 63"/>
            <xdr:cNvGrpSpPr>
              <a:grpSpLocks/>
            </xdr:cNvGrpSpPr>
          </xdr:nvGrpSpPr>
          <xdr:grpSpPr bwMode="auto">
            <a:xfrm>
              <a:off x="4009" y="2387"/>
              <a:ext cx="458" cy="947"/>
              <a:chOff x="3152" y="255"/>
              <a:chExt cx="592" cy="1060"/>
            </a:xfrm>
          </xdr:grpSpPr>
          <xdr:sp macro="" textlink="">
            <xdr:nvSpPr>
              <xdr:cNvPr id="26" name="AutoShape 64"/>
              <xdr:cNvSpPr>
                <a:spLocks noChangeArrowheads="1"/>
              </xdr:cNvSpPr>
            </xdr:nvSpPr>
            <xdr:spPr bwMode="auto">
              <a:xfrm rot="5400000">
                <a:off x="3288" y="861"/>
                <a:ext cx="318" cy="590"/>
              </a:xfrm>
              <a:prstGeom prst="flowChartDelay">
                <a:avLst/>
              </a:prstGeom>
              <a:gradFill rotWithShape="1">
                <a:gsLst>
                  <a:gs pos="0">
                    <a:srgbClr val="99CCFF"/>
                  </a:gs>
                  <a:gs pos="100000">
                    <a:srgbClr val="EBFFEB"/>
                  </a:gs>
                </a:gsLst>
                <a:lin ang="5400000" scaled="1"/>
              </a:gradFill>
              <a:ln w="9525">
                <a:noFill/>
                <a:miter lim="800000"/>
                <a:headEnd/>
                <a:tailEnd/>
              </a:ln>
            </xdr:spPr>
          </xdr:sp>
          <xdr:sp macro="" textlink="">
            <xdr:nvSpPr>
              <xdr:cNvPr id="27" name="AutoShape 65"/>
              <xdr:cNvSpPr>
                <a:spLocks noChangeArrowheads="1"/>
              </xdr:cNvSpPr>
            </xdr:nvSpPr>
            <xdr:spPr bwMode="auto">
              <a:xfrm rot="10800000">
                <a:off x="3152" y="255"/>
                <a:ext cx="592" cy="742"/>
              </a:xfrm>
              <a:prstGeom prst="flowChartMerge">
                <a:avLst/>
              </a:prstGeom>
              <a:gradFill rotWithShape="1">
                <a:gsLst>
                  <a:gs pos="0">
                    <a:srgbClr val="99CCFF"/>
                  </a:gs>
                  <a:gs pos="100000">
                    <a:srgbClr val="EBFFEB"/>
                  </a:gs>
                </a:gsLst>
                <a:lin ang="0" scaled="1"/>
              </a:gradFill>
              <a:ln w="9525">
                <a:noFill/>
                <a:miter lim="800000"/>
                <a:headEnd/>
                <a:tailEnd/>
              </a:ln>
            </xdr:spPr>
          </xdr:sp>
        </xdr:grpSp>
        <xdr:sp macro="" textlink="">
          <xdr:nvSpPr>
            <xdr:cNvPr id="17" name="WordArt 66"/>
            <xdr:cNvSpPr>
              <a:spLocks noChangeArrowheads="1" noChangeShapeType="1" noTextEdit="1"/>
            </xdr:cNvSpPr>
          </xdr:nvSpPr>
          <xdr:spPr bwMode="auto">
            <a:xfrm>
              <a:off x="4075" y="2733"/>
              <a:ext cx="313" cy="518"/>
            </a:xfrm>
            <a:prstGeom prst="rect">
              <a:avLst/>
            </a:prstGeom>
          </xdr:spPr>
          <xdr:txBody>
            <a:bodyPr wrap="square" numCol="1" fromWordArt="1">
              <a:prstTxWarp prst="textPlain">
                <a:avLst>
                  <a:gd name="adj" fmla="val 50000"/>
                </a:avLst>
              </a:prstTxWarp>
            </a:bodyPr>
            <a:lstStyle>
              <a:defPPr>
                <a:defRPr lang="es-E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pPr algn="ctr"/>
              <a:r>
                <a:rPr lang="es-ES" sz="7200" kern="10">
                  <a:ln w="9525">
                    <a:noFill/>
                    <a:round/>
                    <a:headEnd/>
                    <a:tailEnd/>
                  </a:ln>
                  <a:solidFill>
                    <a:srgbClr val="0066FF"/>
                  </a:solidFill>
                  <a:latin typeface="Colonna MT"/>
                </a:rPr>
                <a:t>S</a:t>
              </a:r>
            </a:p>
          </xdr:txBody>
        </xdr:sp>
        <xdr:grpSp>
          <xdr:nvGrpSpPr>
            <xdr:cNvPr id="18" name="Group 67"/>
            <xdr:cNvGrpSpPr>
              <a:grpSpLocks/>
            </xdr:cNvGrpSpPr>
          </xdr:nvGrpSpPr>
          <xdr:grpSpPr bwMode="auto">
            <a:xfrm>
              <a:off x="3903" y="2731"/>
              <a:ext cx="286" cy="301"/>
              <a:chOff x="3288" y="646"/>
              <a:chExt cx="345" cy="322"/>
            </a:xfrm>
          </xdr:grpSpPr>
          <xdr:sp macro="" textlink="">
            <xdr:nvSpPr>
              <xdr:cNvPr id="20" name="AutoShape 68"/>
              <xdr:cNvSpPr>
                <a:spLocks noChangeArrowheads="1"/>
              </xdr:cNvSpPr>
            </xdr:nvSpPr>
            <xdr:spPr bwMode="auto">
              <a:xfrm>
                <a:off x="3288" y="663"/>
                <a:ext cx="182" cy="123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119 w 21600"/>
                  <a:gd name="T13" fmla="*/ 0 h 21600"/>
                  <a:gd name="T14" fmla="*/ 21481 w 21600"/>
                  <a:gd name="T15" fmla="*/ 12117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2261" y="9679"/>
                    </a:moveTo>
                    <a:cubicBezTo>
                      <a:pt x="2823" y="5392"/>
                      <a:pt x="6477" y="2187"/>
                      <a:pt x="10800" y="2188"/>
                    </a:cubicBezTo>
                    <a:cubicBezTo>
                      <a:pt x="15122" y="2188"/>
                      <a:pt x="18776" y="5392"/>
                      <a:pt x="19338" y="9679"/>
                    </a:cubicBezTo>
                    <a:lnTo>
                      <a:pt x="21508" y="9394"/>
                    </a:lnTo>
                    <a:cubicBezTo>
                      <a:pt x="20802" y="4019"/>
                      <a:pt x="16221" y="-1"/>
                      <a:pt x="10799" y="0"/>
                    </a:cubicBezTo>
                    <a:cubicBezTo>
                      <a:pt x="5378" y="0"/>
                      <a:pt x="797" y="4019"/>
                      <a:pt x="91" y="9394"/>
                    </a:cubicBezTo>
                    <a:close/>
                  </a:path>
                </a:pathLst>
              </a:custGeom>
              <a:solidFill>
                <a:srgbClr val="3CCE3C"/>
              </a:solidFill>
              <a:ln w="9525">
                <a:noFill/>
                <a:miter lim="800000"/>
                <a:headEnd/>
                <a:tailEnd/>
              </a:ln>
            </xdr:spPr>
          </xdr:sp>
          <xdr:sp macro="" textlink="">
            <xdr:nvSpPr>
              <xdr:cNvPr id="21" name="AutoShape 69"/>
              <xdr:cNvSpPr>
                <a:spLocks noChangeArrowheads="1"/>
              </xdr:cNvSpPr>
            </xdr:nvSpPr>
            <xdr:spPr bwMode="auto">
              <a:xfrm rot="10800000">
                <a:off x="3451" y="646"/>
                <a:ext cx="182" cy="123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119 w 21600"/>
                  <a:gd name="T13" fmla="*/ 0 h 21600"/>
                  <a:gd name="T14" fmla="*/ 21481 w 21600"/>
                  <a:gd name="T15" fmla="*/ 12117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2261" y="9679"/>
                    </a:moveTo>
                    <a:cubicBezTo>
                      <a:pt x="2823" y="5392"/>
                      <a:pt x="6477" y="2187"/>
                      <a:pt x="10800" y="2188"/>
                    </a:cubicBezTo>
                    <a:cubicBezTo>
                      <a:pt x="15122" y="2188"/>
                      <a:pt x="18776" y="5392"/>
                      <a:pt x="19338" y="9679"/>
                    </a:cubicBezTo>
                    <a:lnTo>
                      <a:pt x="21508" y="9394"/>
                    </a:lnTo>
                    <a:cubicBezTo>
                      <a:pt x="20802" y="4019"/>
                      <a:pt x="16221" y="-1"/>
                      <a:pt x="10799" y="0"/>
                    </a:cubicBezTo>
                    <a:cubicBezTo>
                      <a:pt x="5378" y="0"/>
                      <a:pt x="797" y="4019"/>
                      <a:pt x="91" y="9394"/>
                    </a:cubicBezTo>
                    <a:close/>
                  </a:path>
                </a:pathLst>
              </a:custGeom>
              <a:solidFill>
                <a:srgbClr val="3CCE3C"/>
              </a:solidFill>
              <a:ln w="9525">
                <a:noFill/>
                <a:miter lim="800000"/>
                <a:headEnd/>
                <a:tailEnd/>
              </a:ln>
            </xdr:spPr>
          </xdr:sp>
          <xdr:sp macro="" textlink="">
            <xdr:nvSpPr>
              <xdr:cNvPr id="22" name="AutoShape 70"/>
              <xdr:cNvSpPr>
                <a:spLocks noChangeArrowheads="1"/>
              </xdr:cNvSpPr>
            </xdr:nvSpPr>
            <xdr:spPr bwMode="auto">
              <a:xfrm>
                <a:off x="3288" y="754"/>
                <a:ext cx="182" cy="123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119 w 21600"/>
                  <a:gd name="T13" fmla="*/ 0 h 21600"/>
                  <a:gd name="T14" fmla="*/ 21481 w 21600"/>
                  <a:gd name="T15" fmla="*/ 12117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2261" y="9679"/>
                    </a:moveTo>
                    <a:cubicBezTo>
                      <a:pt x="2823" y="5392"/>
                      <a:pt x="6477" y="2187"/>
                      <a:pt x="10800" y="2188"/>
                    </a:cubicBezTo>
                    <a:cubicBezTo>
                      <a:pt x="15122" y="2188"/>
                      <a:pt x="18776" y="5392"/>
                      <a:pt x="19338" y="9679"/>
                    </a:cubicBezTo>
                    <a:lnTo>
                      <a:pt x="21508" y="9394"/>
                    </a:lnTo>
                    <a:cubicBezTo>
                      <a:pt x="20802" y="4019"/>
                      <a:pt x="16221" y="-1"/>
                      <a:pt x="10799" y="0"/>
                    </a:cubicBezTo>
                    <a:cubicBezTo>
                      <a:pt x="5378" y="0"/>
                      <a:pt x="797" y="4019"/>
                      <a:pt x="91" y="9394"/>
                    </a:cubicBezTo>
                    <a:close/>
                  </a:path>
                </a:pathLst>
              </a:custGeom>
              <a:solidFill>
                <a:srgbClr val="8CE28C"/>
              </a:solidFill>
              <a:ln w="9525">
                <a:noFill/>
                <a:miter lim="800000"/>
                <a:headEnd/>
                <a:tailEnd/>
              </a:ln>
            </xdr:spPr>
          </xdr:sp>
          <xdr:sp macro="" textlink="">
            <xdr:nvSpPr>
              <xdr:cNvPr id="23" name="AutoShape 71"/>
              <xdr:cNvSpPr>
                <a:spLocks noChangeArrowheads="1"/>
              </xdr:cNvSpPr>
            </xdr:nvSpPr>
            <xdr:spPr bwMode="auto">
              <a:xfrm rot="10800000">
                <a:off x="3451" y="737"/>
                <a:ext cx="182" cy="123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119 w 21600"/>
                  <a:gd name="T13" fmla="*/ 0 h 21600"/>
                  <a:gd name="T14" fmla="*/ 21481 w 21600"/>
                  <a:gd name="T15" fmla="*/ 12117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2261" y="9679"/>
                    </a:moveTo>
                    <a:cubicBezTo>
                      <a:pt x="2823" y="5392"/>
                      <a:pt x="6477" y="2187"/>
                      <a:pt x="10800" y="2188"/>
                    </a:cubicBezTo>
                    <a:cubicBezTo>
                      <a:pt x="15122" y="2188"/>
                      <a:pt x="18776" y="5392"/>
                      <a:pt x="19338" y="9679"/>
                    </a:cubicBezTo>
                    <a:lnTo>
                      <a:pt x="21508" y="9394"/>
                    </a:lnTo>
                    <a:cubicBezTo>
                      <a:pt x="20802" y="4019"/>
                      <a:pt x="16221" y="-1"/>
                      <a:pt x="10799" y="0"/>
                    </a:cubicBezTo>
                    <a:cubicBezTo>
                      <a:pt x="5378" y="0"/>
                      <a:pt x="797" y="4019"/>
                      <a:pt x="91" y="9394"/>
                    </a:cubicBezTo>
                    <a:close/>
                  </a:path>
                </a:pathLst>
              </a:custGeom>
              <a:solidFill>
                <a:srgbClr val="8CE28C"/>
              </a:solidFill>
              <a:ln w="9525">
                <a:noFill/>
                <a:miter lim="800000"/>
                <a:headEnd/>
                <a:tailEnd/>
              </a:ln>
            </xdr:spPr>
          </xdr:sp>
          <xdr:sp macro="" textlink="">
            <xdr:nvSpPr>
              <xdr:cNvPr id="24" name="AutoShape 72"/>
              <xdr:cNvSpPr>
                <a:spLocks noChangeArrowheads="1"/>
              </xdr:cNvSpPr>
            </xdr:nvSpPr>
            <xdr:spPr bwMode="auto">
              <a:xfrm>
                <a:off x="3288" y="845"/>
                <a:ext cx="182" cy="123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119 w 21600"/>
                  <a:gd name="T13" fmla="*/ 0 h 21600"/>
                  <a:gd name="T14" fmla="*/ 21481 w 21600"/>
                  <a:gd name="T15" fmla="*/ 12117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2261" y="9679"/>
                    </a:moveTo>
                    <a:cubicBezTo>
                      <a:pt x="2823" y="5392"/>
                      <a:pt x="6477" y="2187"/>
                      <a:pt x="10800" y="2188"/>
                    </a:cubicBezTo>
                    <a:cubicBezTo>
                      <a:pt x="15122" y="2188"/>
                      <a:pt x="18776" y="5392"/>
                      <a:pt x="19338" y="9679"/>
                    </a:cubicBezTo>
                    <a:lnTo>
                      <a:pt x="21508" y="9394"/>
                    </a:lnTo>
                    <a:cubicBezTo>
                      <a:pt x="20802" y="4019"/>
                      <a:pt x="16221" y="-1"/>
                      <a:pt x="10799" y="0"/>
                    </a:cubicBezTo>
                    <a:cubicBezTo>
                      <a:pt x="5378" y="0"/>
                      <a:pt x="797" y="4019"/>
                      <a:pt x="91" y="9394"/>
                    </a:cubicBezTo>
                    <a:close/>
                  </a:path>
                </a:pathLst>
              </a:custGeom>
              <a:solidFill>
                <a:srgbClr val="CCFFCC"/>
              </a:solidFill>
              <a:ln w="9525">
                <a:noFill/>
                <a:miter lim="800000"/>
                <a:headEnd/>
                <a:tailEnd/>
              </a:ln>
            </xdr:spPr>
          </xdr:sp>
          <xdr:sp macro="" textlink="">
            <xdr:nvSpPr>
              <xdr:cNvPr id="25" name="AutoShape 73"/>
              <xdr:cNvSpPr>
                <a:spLocks noChangeArrowheads="1"/>
              </xdr:cNvSpPr>
            </xdr:nvSpPr>
            <xdr:spPr bwMode="auto">
              <a:xfrm rot="10800000">
                <a:off x="3451" y="828"/>
                <a:ext cx="182" cy="123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119 w 21600"/>
                  <a:gd name="T13" fmla="*/ 0 h 21600"/>
                  <a:gd name="T14" fmla="*/ 21481 w 21600"/>
                  <a:gd name="T15" fmla="*/ 12117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2261" y="9679"/>
                    </a:moveTo>
                    <a:cubicBezTo>
                      <a:pt x="2823" y="5392"/>
                      <a:pt x="6477" y="2187"/>
                      <a:pt x="10800" y="2188"/>
                    </a:cubicBezTo>
                    <a:cubicBezTo>
                      <a:pt x="15122" y="2188"/>
                      <a:pt x="18776" y="5392"/>
                      <a:pt x="19338" y="9679"/>
                    </a:cubicBezTo>
                    <a:lnTo>
                      <a:pt x="21508" y="9394"/>
                    </a:lnTo>
                    <a:cubicBezTo>
                      <a:pt x="20802" y="4019"/>
                      <a:pt x="16221" y="-1"/>
                      <a:pt x="10799" y="0"/>
                    </a:cubicBezTo>
                    <a:cubicBezTo>
                      <a:pt x="5378" y="0"/>
                      <a:pt x="797" y="4019"/>
                      <a:pt x="91" y="9394"/>
                    </a:cubicBezTo>
                    <a:close/>
                  </a:path>
                </a:pathLst>
              </a:custGeom>
              <a:solidFill>
                <a:srgbClr val="CCFFCC"/>
              </a:solidFill>
              <a:ln w="9525">
                <a:noFill/>
                <a:miter lim="800000"/>
                <a:headEnd/>
                <a:tailEnd/>
              </a:ln>
            </xdr:spPr>
          </xdr:sp>
        </xdr:grpSp>
        <xdr:sp macro="" textlink="">
          <xdr:nvSpPr>
            <xdr:cNvPr id="19" name="AutoShape 74"/>
            <xdr:cNvSpPr>
              <a:spLocks noChangeArrowheads="1"/>
            </xdr:cNvSpPr>
          </xdr:nvSpPr>
          <xdr:spPr bwMode="auto">
            <a:xfrm rot="-946277">
              <a:off x="3606" y="2251"/>
              <a:ext cx="1270" cy="1264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w 21600"/>
                <a:gd name="T9" fmla="*/ 0 h 21600"/>
                <a:gd name="T10" fmla="*/ 0 w 21600"/>
                <a:gd name="T11" fmla="*/ 0 h 21600"/>
                <a:gd name="T12" fmla="*/ 0 w 21600"/>
                <a:gd name="T13" fmla="*/ 0 h 21600"/>
                <a:gd name="T14" fmla="*/ 0 w 21600"/>
                <a:gd name="T15" fmla="*/ 0 h 21600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3163 w 21600"/>
                <a:gd name="T25" fmla="*/ 3161 h 21600"/>
                <a:gd name="T26" fmla="*/ 18437 w 21600"/>
                <a:gd name="T27" fmla="*/ 18439 h 21600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21600" h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1354" y="10800"/>
                  </a:moveTo>
                  <a:cubicBezTo>
                    <a:pt x="1354" y="16017"/>
                    <a:pt x="5583" y="20246"/>
                    <a:pt x="10800" y="20246"/>
                  </a:cubicBezTo>
                  <a:cubicBezTo>
                    <a:pt x="16017" y="20246"/>
                    <a:pt x="20246" y="16017"/>
                    <a:pt x="20246" y="10800"/>
                  </a:cubicBezTo>
                  <a:cubicBezTo>
                    <a:pt x="20246" y="5583"/>
                    <a:pt x="16017" y="1354"/>
                    <a:pt x="10800" y="1354"/>
                  </a:cubicBezTo>
                  <a:cubicBezTo>
                    <a:pt x="5583" y="1354"/>
                    <a:pt x="1354" y="5583"/>
                    <a:pt x="1354" y="10800"/>
                  </a:cubicBezTo>
                  <a:close/>
                </a:path>
              </a:pathLst>
            </a:custGeom>
            <a:gradFill rotWithShape="1">
              <a:gsLst>
                <a:gs pos="0">
                  <a:srgbClr val="21C414">
                    <a:alpha val="21001"/>
                  </a:srgbClr>
                </a:gs>
                <a:gs pos="100000">
                  <a:srgbClr val="FFFFFF"/>
                </a:gs>
              </a:gsLst>
              <a:lin ang="2700000" scaled="1"/>
            </a:gradFill>
            <a:ln w="28575">
              <a:noFill/>
              <a:round/>
              <a:headEnd/>
              <a:tailEnd/>
            </a:ln>
          </xdr:spPr>
        </xdr:sp>
      </xdr:grpSp>
      <xdr:grpSp>
        <xdr:nvGrpSpPr>
          <xdr:cNvPr id="4" name="Group 9"/>
          <xdr:cNvGrpSpPr>
            <a:grpSpLocks/>
          </xdr:cNvGrpSpPr>
        </xdr:nvGrpSpPr>
        <xdr:grpSpPr bwMode="auto">
          <a:xfrm>
            <a:off x="3850" y="1503"/>
            <a:ext cx="176" cy="170"/>
            <a:chOff x="2290" y="3189"/>
            <a:chExt cx="368" cy="350"/>
          </a:xfrm>
        </xdr:grpSpPr>
        <xdr:sp macro="" textlink="">
          <xdr:nvSpPr>
            <xdr:cNvPr id="9" name="AutoShape 10"/>
            <xdr:cNvSpPr>
              <a:spLocks noChangeArrowheads="1"/>
            </xdr:cNvSpPr>
          </xdr:nvSpPr>
          <xdr:spPr bwMode="auto">
            <a:xfrm>
              <a:off x="2290" y="3207"/>
              <a:ext cx="194" cy="134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111 w 21600"/>
                <a:gd name="T13" fmla="*/ 0 h 21600"/>
                <a:gd name="T14" fmla="*/ 21489 w 21600"/>
                <a:gd name="T15" fmla="*/ 12090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2261" y="9679"/>
                  </a:moveTo>
                  <a:cubicBezTo>
                    <a:pt x="2823" y="5392"/>
                    <a:pt x="6477" y="2187"/>
                    <a:pt x="10800" y="2188"/>
                  </a:cubicBezTo>
                  <a:cubicBezTo>
                    <a:pt x="15122" y="2188"/>
                    <a:pt x="18776" y="5392"/>
                    <a:pt x="19338" y="9679"/>
                  </a:cubicBezTo>
                  <a:lnTo>
                    <a:pt x="21508" y="9394"/>
                  </a:lnTo>
                  <a:cubicBezTo>
                    <a:pt x="20802" y="4019"/>
                    <a:pt x="16221" y="-1"/>
                    <a:pt x="10799" y="0"/>
                  </a:cubicBezTo>
                  <a:cubicBezTo>
                    <a:pt x="5378" y="0"/>
                    <a:pt x="797" y="4019"/>
                    <a:pt x="91" y="9394"/>
                  </a:cubicBezTo>
                  <a:close/>
                </a:path>
              </a:pathLst>
            </a:custGeom>
            <a:solidFill>
              <a:srgbClr val="3CCE3C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10" name="AutoShape 11"/>
            <xdr:cNvSpPr>
              <a:spLocks noChangeArrowheads="1"/>
            </xdr:cNvSpPr>
          </xdr:nvSpPr>
          <xdr:spPr bwMode="auto">
            <a:xfrm rot="10800000">
              <a:off x="2464" y="3189"/>
              <a:ext cx="194" cy="134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111 w 21600"/>
                <a:gd name="T13" fmla="*/ 0 h 21600"/>
                <a:gd name="T14" fmla="*/ 21489 w 21600"/>
                <a:gd name="T15" fmla="*/ 12090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2261" y="9679"/>
                  </a:moveTo>
                  <a:cubicBezTo>
                    <a:pt x="2823" y="5392"/>
                    <a:pt x="6477" y="2187"/>
                    <a:pt x="10800" y="2188"/>
                  </a:cubicBezTo>
                  <a:cubicBezTo>
                    <a:pt x="15122" y="2188"/>
                    <a:pt x="18776" y="5392"/>
                    <a:pt x="19338" y="9679"/>
                  </a:cubicBezTo>
                  <a:lnTo>
                    <a:pt x="21508" y="9394"/>
                  </a:lnTo>
                  <a:cubicBezTo>
                    <a:pt x="20802" y="4019"/>
                    <a:pt x="16221" y="-1"/>
                    <a:pt x="10799" y="0"/>
                  </a:cubicBezTo>
                  <a:cubicBezTo>
                    <a:pt x="5378" y="0"/>
                    <a:pt x="797" y="4019"/>
                    <a:pt x="91" y="9394"/>
                  </a:cubicBezTo>
                  <a:close/>
                </a:path>
              </a:pathLst>
            </a:custGeom>
            <a:solidFill>
              <a:srgbClr val="3CCE3C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11" name="AutoShape 12"/>
            <xdr:cNvSpPr>
              <a:spLocks noChangeArrowheads="1"/>
            </xdr:cNvSpPr>
          </xdr:nvSpPr>
          <xdr:spPr bwMode="auto">
            <a:xfrm>
              <a:off x="2290" y="3306"/>
              <a:ext cx="194" cy="134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111 w 21600"/>
                <a:gd name="T13" fmla="*/ 0 h 21600"/>
                <a:gd name="T14" fmla="*/ 21489 w 21600"/>
                <a:gd name="T15" fmla="*/ 12090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2261" y="9679"/>
                  </a:moveTo>
                  <a:cubicBezTo>
                    <a:pt x="2823" y="5392"/>
                    <a:pt x="6477" y="2187"/>
                    <a:pt x="10800" y="2188"/>
                  </a:cubicBezTo>
                  <a:cubicBezTo>
                    <a:pt x="15122" y="2188"/>
                    <a:pt x="18776" y="5392"/>
                    <a:pt x="19338" y="9679"/>
                  </a:cubicBezTo>
                  <a:lnTo>
                    <a:pt x="21508" y="9394"/>
                  </a:lnTo>
                  <a:cubicBezTo>
                    <a:pt x="20802" y="4019"/>
                    <a:pt x="16221" y="-1"/>
                    <a:pt x="10799" y="0"/>
                  </a:cubicBezTo>
                  <a:cubicBezTo>
                    <a:pt x="5378" y="0"/>
                    <a:pt x="797" y="4019"/>
                    <a:pt x="91" y="9394"/>
                  </a:cubicBezTo>
                  <a:close/>
                </a:path>
              </a:pathLst>
            </a:custGeom>
            <a:solidFill>
              <a:srgbClr val="8CE28C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12" name="AutoShape 13"/>
            <xdr:cNvSpPr>
              <a:spLocks noChangeArrowheads="1"/>
            </xdr:cNvSpPr>
          </xdr:nvSpPr>
          <xdr:spPr bwMode="auto">
            <a:xfrm rot="10800000">
              <a:off x="2464" y="3288"/>
              <a:ext cx="194" cy="134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111 w 21600"/>
                <a:gd name="T13" fmla="*/ 0 h 21600"/>
                <a:gd name="T14" fmla="*/ 21489 w 21600"/>
                <a:gd name="T15" fmla="*/ 12090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2261" y="9679"/>
                  </a:moveTo>
                  <a:cubicBezTo>
                    <a:pt x="2823" y="5392"/>
                    <a:pt x="6477" y="2187"/>
                    <a:pt x="10800" y="2188"/>
                  </a:cubicBezTo>
                  <a:cubicBezTo>
                    <a:pt x="15122" y="2188"/>
                    <a:pt x="18776" y="5392"/>
                    <a:pt x="19338" y="9679"/>
                  </a:cubicBezTo>
                  <a:lnTo>
                    <a:pt x="21508" y="9394"/>
                  </a:lnTo>
                  <a:cubicBezTo>
                    <a:pt x="20802" y="4019"/>
                    <a:pt x="16221" y="-1"/>
                    <a:pt x="10799" y="0"/>
                  </a:cubicBezTo>
                  <a:cubicBezTo>
                    <a:pt x="5378" y="0"/>
                    <a:pt x="797" y="4019"/>
                    <a:pt x="91" y="9394"/>
                  </a:cubicBezTo>
                  <a:close/>
                </a:path>
              </a:pathLst>
            </a:custGeom>
            <a:solidFill>
              <a:srgbClr val="8CE28C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13" name="AutoShape 14"/>
            <xdr:cNvSpPr>
              <a:spLocks noChangeArrowheads="1"/>
            </xdr:cNvSpPr>
          </xdr:nvSpPr>
          <xdr:spPr bwMode="auto">
            <a:xfrm>
              <a:off x="2290" y="3405"/>
              <a:ext cx="194" cy="134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111 w 21600"/>
                <a:gd name="T13" fmla="*/ 0 h 21600"/>
                <a:gd name="T14" fmla="*/ 21489 w 21600"/>
                <a:gd name="T15" fmla="*/ 12090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2261" y="9679"/>
                  </a:moveTo>
                  <a:cubicBezTo>
                    <a:pt x="2823" y="5392"/>
                    <a:pt x="6477" y="2187"/>
                    <a:pt x="10800" y="2188"/>
                  </a:cubicBezTo>
                  <a:cubicBezTo>
                    <a:pt x="15122" y="2188"/>
                    <a:pt x="18776" y="5392"/>
                    <a:pt x="19338" y="9679"/>
                  </a:cubicBezTo>
                  <a:lnTo>
                    <a:pt x="21508" y="9394"/>
                  </a:lnTo>
                  <a:cubicBezTo>
                    <a:pt x="20802" y="4019"/>
                    <a:pt x="16221" y="-1"/>
                    <a:pt x="10799" y="0"/>
                  </a:cubicBezTo>
                  <a:cubicBezTo>
                    <a:pt x="5378" y="0"/>
                    <a:pt x="797" y="4019"/>
                    <a:pt x="91" y="9394"/>
                  </a:cubicBezTo>
                  <a:close/>
                </a:path>
              </a:pathLst>
            </a:custGeom>
            <a:solidFill>
              <a:srgbClr val="CCFFCC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14" name="AutoShape 15"/>
            <xdr:cNvSpPr>
              <a:spLocks noChangeArrowheads="1"/>
            </xdr:cNvSpPr>
          </xdr:nvSpPr>
          <xdr:spPr bwMode="auto">
            <a:xfrm rot="10800000">
              <a:off x="2464" y="3387"/>
              <a:ext cx="194" cy="134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111 w 21600"/>
                <a:gd name="T13" fmla="*/ 0 h 21600"/>
                <a:gd name="T14" fmla="*/ 21489 w 21600"/>
                <a:gd name="T15" fmla="*/ 12090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2261" y="9679"/>
                  </a:moveTo>
                  <a:cubicBezTo>
                    <a:pt x="2823" y="5392"/>
                    <a:pt x="6477" y="2187"/>
                    <a:pt x="10800" y="2188"/>
                  </a:cubicBezTo>
                  <a:cubicBezTo>
                    <a:pt x="15122" y="2188"/>
                    <a:pt x="18776" y="5392"/>
                    <a:pt x="19338" y="9679"/>
                  </a:cubicBezTo>
                  <a:lnTo>
                    <a:pt x="21508" y="9394"/>
                  </a:lnTo>
                  <a:cubicBezTo>
                    <a:pt x="20802" y="4019"/>
                    <a:pt x="16221" y="-1"/>
                    <a:pt x="10799" y="0"/>
                  </a:cubicBezTo>
                  <a:cubicBezTo>
                    <a:pt x="5378" y="0"/>
                    <a:pt x="797" y="4019"/>
                    <a:pt x="91" y="9394"/>
                  </a:cubicBezTo>
                  <a:close/>
                </a:path>
              </a:pathLst>
            </a:custGeom>
            <a:solidFill>
              <a:srgbClr val="CCFFCC"/>
            </a:solidFill>
            <a:ln w="9525">
              <a:noFill/>
              <a:miter lim="800000"/>
              <a:headEnd/>
              <a:tailEnd/>
            </a:ln>
          </xdr:spPr>
        </xdr:sp>
      </xdr:grpSp>
      <xdr:sp macro="" textlink="">
        <xdr:nvSpPr>
          <xdr:cNvPr id="5" name="WordArt 16"/>
          <xdr:cNvSpPr>
            <a:spLocks noChangeArrowheads="1" noChangeShapeType="1" noTextEdit="1"/>
          </xdr:cNvSpPr>
        </xdr:nvSpPr>
        <xdr:spPr bwMode="auto">
          <a:xfrm>
            <a:off x="2451" y="1437"/>
            <a:ext cx="1641" cy="301"/>
          </a:xfrm>
          <a:prstGeom prst="rect">
            <a:avLst/>
          </a:prstGeom>
        </xdr:spPr>
        <xdr:txBody>
          <a:bodyPr wrap="square" numCol="1" fromWordArt="1">
            <a:prstTxWarp prst="textPlain">
              <a:avLst>
                <a:gd name="adj" fmla="val 50000"/>
              </a:avLst>
            </a:prstTxWarp>
          </a:bodyPr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pPr algn="ctr"/>
            <a:r>
              <a:rPr lang="es-ES" sz="3600" kern="10">
                <a:ln w="9525">
                  <a:noFill/>
                  <a:round/>
                  <a:headEnd/>
                  <a:tailEnd/>
                </a:ln>
                <a:solidFill>
                  <a:srgbClr val="0066FF"/>
                </a:solidFill>
                <a:latin typeface="Colonna MT"/>
              </a:rPr>
              <a:t>APASCO</a:t>
            </a:r>
          </a:p>
        </xdr:txBody>
      </xdr:sp>
      <xdr:sp macro="" textlink="">
        <xdr:nvSpPr>
          <xdr:cNvPr id="6" name="Line 18"/>
          <xdr:cNvSpPr>
            <a:spLocks noChangeShapeType="1"/>
          </xdr:cNvSpPr>
        </xdr:nvSpPr>
        <xdr:spPr bwMode="auto">
          <a:xfrm>
            <a:off x="2447" y="1784"/>
            <a:ext cx="1517" cy="0"/>
          </a:xfrm>
          <a:prstGeom prst="line">
            <a:avLst/>
          </a:prstGeom>
          <a:noFill/>
          <a:ln w="12700">
            <a:solidFill>
              <a:srgbClr val="00CC66"/>
            </a:solidFill>
            <a:round/>
            <a:headEnd/>
            <a:tailEnd/>
          </a:ln>
        </xdr:spPr>
      </xdr:sp>
      <xdr:sp macro="" textlink="">
        <xdr:nvSpPr>
          <xdr:cNvPr id="7" name="Line 26"/>
          <xdr:cNvSpPr>
            <a:spLocks noChangeShapeType="1"/>
          </xdr:cNvSpPr>
        </xdr:nvSpPr>
        <xdr:spPr bwMode="auto">
          <a:xfrm>
            <a:off x="2587" y="1823"/>
            <a:ext cx="1518" cy="0"/>
          </a:xfrm>
          <a:prstGeom prst="line">
            <a:avLst/>
          </a:prstGeom>
          <a:noFill/>
          <a:ln w="1270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8" name="Text Box 27"/>
          <xdr:cNvSpPr txBox="1">
            <a:spLocks noChangeArrowheads="1"/>
          </xdr:cNvSpPr>
        </xdr:nvSpPr>
        <xdr:spPr bwMode="auto">
          <a:xfrm>
            <a:off x="2154" y="1888"/>
            <a:ext cx="2087" cy="1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 editAs="oneCell">
    <xdr:from>
      <xdr:col>12</xdr:col>
      <xdr:colOff>400050</xdr:colOff>
      <xdr:row>1</xdr:row>
      <xdr:rowOff>180975</xdr:rowOff>
    </xdr:from>
    <xdr:to>
      <xdr:col>15</xdr:col>
      <xdr:colOff>1009650</xdr:colOff>
      <xdr:row>5</xdr:row>
      <xdr:rowOff>155575</xdr:rowOff>
    </xdr:to>
    <xdr:pic>
      <xdr:nvPicPr>
        <xdr:cNvPr id="28" name="Imagen 27" descr="C:\Users\Admin\Desktop\descarga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0" y="371475"/>
          <a:ext cx="2609850" cy="1193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93"/>
  <sheetViews>
    <sheetView tabSelected="1" zoomScaleNormal="100" workbookViewId="0">
      <selection activeCell="M13" sqref="M13"/>
    </sheetView>
  </sheetViews>
  <sheetFormatPr baseColWidth="10" defaultRowHeight="15" x14ac:dyDescent="0.25"/>
  <cols>
    <col min="1" max="1" width="4.5703125" style="71" customWidth="1"/>
    <col min="2" max="2" width="8.7109375" style="51" customWidth="1"/>
    <col min="3" max="3" width="9.140625" bestFit="1" customWidth="1"/>
    <col min="4" max="4" width="14.5703125" customWidth="1"/>
    <col min="5" max="5" width="38.140625" customWidth="1"/>
    <col min="6" max="6" width="11.140625" customWidth="1"/>
    <col min="7" max="7" width="9.42578125" bestFit="1" customWidth="1"/>
    <col min="8" max="8" width="10.7109375" bestFit="1" customWidth="1"/>
    <col min="9" max="9" width="10" customWidth="1"/>
    <col min="10" max="10" width="31" customWidth="1"/>
    <col min="11" max="11" width="12" customWidth="1"/>
    <col min="12" max="12" width="10.28515625" bestFit="1" customWidth="1"/>
    <col min="13" max="13" width="10" customWidth="1"/>
    <col min="14" max="14" width="10.42578125" customWidth="1"/>
    <col min="15" max="15" width="9.5703125" customWidth="1"/>
    <col min="16" max="16" width="19.85546875" bestFit="1" customWidth="1"/>
    <col min="17" max="17" width="2.42578125" customWidth="1"/>
    <col min="18" max="18" width="10.85546875" bestFit="1" customWidth="1"/>
    <col min="19" max="19" width="8.42578125" bestFit="1" customWidth="1"/>
    <col min="20" max="20" width="11.85546875" bestFit="1" customWidth="1"/>
    <col min="21" max="21" width="13.28515625" customWidth="1"/>
  </cols>
  <sheetData>
    <row r="1" spans="1:19" s="15" customFormat="1" x14ac:dyDescent="0.25">
      <c r="A1" s="71"/>
      <c r="B1" s="51"/>
    </row>
    <row r="2" spans="1:19" ht="35.25" customHeight="1" x14ac:dyDescent="0.25">
      <c r="M2" s="14"/>
    </row>
    <row r="3" spans="1:19" ht="12.75" customHeight="1" x14ac:dyDescent="0.25">
      <c r="E3" s="88" t="s">
        <v>61</v>
      </c>
      <c r="F3" s="88"/>
      <c r="G3" s="88"/>
      <c r="H3" s="88"/>
      <c r="I3" s="88"/>
      <c r="J3" s="88"/>
      <c r="K3" s="88"/>
      <c r="L3" s="88"/>
      <c r="M3" s="88"/>
    </row>
    <row r="4" spans="1:19" ht="24" customHeight="1" x14ac:dyDescent="0.25">
      <c r="E4" s="92">
        <v>2015</v>
      </c>
      <c r="F4" s="92"/>
      <c r="G4" s="92"/>
      <c r="H4" s="92"/>
      <c r="I4" s="92"/>
      <c r="J4" s="92"/>
      <c r="K4" s="92"/>
      <c r="L4" s="92"/>
      <c r="M4" s="92"/>
      <c r="O4" s="90"/>
      <c r="P4" s="90"/>
    </row>
    <row r="5" spans="1:19" s="15" customFormat="1" ht="24" customHeight="1" x14ac:dyDescent="0.25">
      <c r="A5" s="71"/>
      <c r="B5" s="51"/>
      <c r="E5" s="93" t="s">
        <v>797</v>
      </c>
      <c r="F5" s="93"/>
      <c r="G5" s="93"/>
      <c r="H5" s="93"/>
      <c r="I5" s="93"/>
      <c r="J5" s="93"/>
      <c r="K5" s="93"/>
      <c r="L5" s="93"/>
      <c r="M5" s="93"/>
      <c r="O5" s="91"/>
      <c r="P5" s="91"/>
    </row>
    <row r="6" spans="1:19" x14ac:dyDescent="0.25">
      <c r="B6" s="89">
        <v>42005</v>
      </c>
      <c r="C6" s="89"/>
      <c r="D6" s="1"/>
      <c r="E6" s="10"/>
      <c r="F6" s="11"/>
      <c r="G6" s="11"/>
      <c r="H6" s="12"/>
      <c r="I6" s="13"/>
      <c r="J6" s="9"/>
      <c r="K6" s="9"/>
      <c r="L6" s="3"/>
      <c r="M6" s="2"/>
      <c r="N6" s="2"/>
      <c r="O6" s="16"/>
      <c r="P6" s="15"/>
    </row>
    <row r="7" spans="1:19" s="58" customFormat="1" ht="9.75" customHeight="1" x14ac:dyDescent="0.25">
      <c r="A7" s="72"/>
      <c r="B7" s="59"/>
      <c r="C7" s="59"/>
      <c r="D7" s="60"/>
      <c r="E7" s="61"/>
      <c r="F7" s="62"/>
      <c r="G7" s="62"/>
      <c r="H7" s="63"/>
      <c r="I7" s="63"/>
      <c r="J7" s="64"/>
      <c r="K7" s="64"/>
      <c r="L7" s="65"/>
      <c r="M7" s="66"/>
      <c r="N7" s="66"/>
      <c r="O7" s="67"/>
    </row>
    <row r="8" spans="1:19" ht="30" customHeight="1" x14ac:dyDescent="0.25">
      <c r="B8" s="55" t="s">
        <v>794</v>
      </c>
      <c r="C8" s="54" t="s">
        <v>795</v>
      </c>
      <c r="D8" s="54" t="s">
        <v>0</v>
      </c>
      <c r="E8" s="54" t="s">
        <v>796</v>
      </c>
      <c r="F8" s="56" t="s">
        <v>1</v>
      </c>
      <c r="G8" s="56" t="s">
        <v>2</v>
      </c>
      <c r="H8" s="56" t="s">
        <v>3</v>
      </c>
      <c r="I8" s="57" t="s">
        <v>4</v>
      </c>
      <c r="J8" s="57" t="s">
        <v>5</v>
      </c>
      <c r="K8" s="54" t="s">
        <v>6</v>
      </c>
      <c r="L8" s="54" t="s">
        <v>798</v>
      </c>
      <c r="M8" s="54" t="s">
        <v>799</v>
      </c>
      <c r="N8" s="54" t="s">
        <v>800</v>
      </c>
      <c r="O8" s="54" t="s">
        <v>801</v>
      </c>
      <c r="P8" s="54" t="s">
        <v>7</v>
      </c>
      <c r="R8" s="17"/>
      <c r="S8" s="17"/>
    </row>
    <row r="9" spans="1:19" s="15" customFormat="1" x14ac:dyDescent="0.25">
      <c r="A9" s="71"/>
      <c r="B9" s="69">
        <v>1</v>
      </c>
      <c r="C9" s="5">
        <v>42010</v>
      </c>
      <c r="D9" s="6" t="s">
        <v>14</v>
      </c>
      <c r="E9" s="6" t="s">
        <v>100</v>
      </c>
      <c r="F9" s="7">
        <v>250</v>
      </c>
      <c r="G9" s="7">
        <v>40</v>
      </c>
      <c r="H9" s="7">
        <f>SUM(F9:G9)</f>
        <v>290</v>
      </c>
      <c r="I9" s="4" t="s">
        <v>22</v>
      </c>
      <c r="J9" s="8" t="s">
        <v>54</v>
      </c>
      <c r="K9" s="4">
        <v>2650</v>
      </c>
      <c r="L9" s="4">
        <v>4</v>
      </c>
      <c r="M9" s="4">
        <v>2900</v>
      </c>
      <c r="N9" s="4">
        <v>291</v>
      </c>
      <c r="O9" s="5">
        <v>42010</v>
      </c>
      <c r="P9" s="6" t="s">
        <v>11</v>
      </c>
      <c r="R9" s="17">
        <f t="shared" ref="R9:R39" si="0">F9*0.16</f>
        <v>40</v>
      </c>
      <c r="S9" s="17">
        <f t="shared" ref="S9:S40" si="1">G9-R9</f>
        <v>0</v>
      </c>
    </row>
    <row r="10" spans="1:19" s="15" customFormat="1" x14ac:dyDescent="0.25">
      <c r="A10" s="71"/>
      <c r="B10" s="69">
        <v>2</v>
      </c>
      <c r="C10" s="5">
        <v>42012</v>
      </c>
      <c r="D10" s="6" t="s">
        <v>8</v>
      </c>
      <c r="E10" s="6" t="s">
        <v>9</v>
      </c>
      <c r="F10" s="7">
        <v>3193.34</v>
      </c>
      <c r="G10" s="7">
        <v>510.94</v>
      </c>
      <c r="H10" s="7">
        <f t="shared" ref="H10:H73" si="2">SUM(F10:G10)</f>
        <v>3704.28</v>
      </c>
      <c r="I10" s="4" t="s">
        <v>55</v>
      </c>
      <c r="J10" s="8" t="s">
        <v>10</v>
      </c>
      <c r="K10" s="4">
        <v>131130755698</v>
      </c>
      <c r="L10" s="4">
        <v>2</v>
      </c>
      <c r="M10" s="4">
        <v>3100</v>
      </c>
      <c r="N10" s="4">
        <v>311</v>
      </c>
      <c r="O10" s="5">
        <v>42012</v>
      </c>
      <c r="P10" s="6" t="s">
        <v>11</v>
      </c>
      <c r="R10" s="17">
        <f t="shared" si="0"/>
        <v>510.93440000000004</v>
      </c>
      <c r="S10" s="17">
        <f t="shared" si="1"/>
        <v>5.599999999958527E-3</v>
      </c>
    </row>
    <row r="11" spans="1:19" s="15" customFormat="1" x14ac:dyDescent="0.25">
      <c r="A11" s="71"/>
      <c r="B11" s="69">
        <v>3</v>
      </c>
      <c r="C11" s="5">
        <v>42012</v>
      </c>
      <c r="D11" s="6" t="s">
        <v>8</v>
      </c>
      <c r="E11" s="6" t="s">
        <v>12</v>
      </c>
      <c r="F11" s="7">
        <v>1606.7</v>
      </c>
      <c r="G11" s="7">
        <v>257.04000000000002</v>
      </c>
      <c r="H11" s="7">
        <f t="shared" si="2"/>
        <v>1863.74</v>
      </c>
      <c r="I11" s="4" t="s">
        <v>55</v>
      </c>
      <c r="J11" s="8" t="s">
        <v>13</v>
      </c>
      <c r="K11" s="4">
        <v>60314120070186</v>
      </c>
      <c r="L11" s="4">
        <v>2</v>
      </c>
      <c r="M11" s="4">
        <v>3100</v>
      </c>
      <c r="N11" s="4">
        <v>314</v>
      </c>
      <c r="O11" s="5">
        <v>42012</v>
      </c>
      <c r="P11" s="6" t="s">
        <v>11</v>
      </c>
      <c r="R11" s="17">
        <f t="shared" si="0"/>
        <v>257.072</v>
      </c>
      <c r="S11" s="17">
        <f t="shared" si="1"/>
        <v>-3.1999999999982265E-2</v>
      </c>
    </row>
    <row r="12" spans="1:19" s="15" customFormat="1" x14ac:dyDescent="0.25">
      <c r="A12" s="71"/>
      <c r="B12" s="69">
        <v>4</v>
      </c>
      <c r="C12" s="5">
        <v>42012</v>
      </c>
      <c r="D12" s="6" t="s">
        <v>14</v>
      </c>
      <c r="E12" s="6" t="s">
        <v>101</v>
      </c>
      <c r="F12" s="7">
        <v>4931.03</v>
      </c>
      <c r="G12" s="7">
        <v>788.97</v>
      </c>
      <c r="H12" s="7">
        <f t="shared" si="2"/>
        <v>5720</v>
      </c>
      <c r="I12" s="4" t="s">
        <v>102</v>
      </c>
      <c r="J12" s="8" t="s">
        <v>23</v>
      </c>
      <c r="K12" s="4">
        <v>9</v>
      </c>
      <c r="L12" s="4">
        <v>4</v>
      </c>
      <c r="M12" s="4">
        <v>2400</v>
      </c>
      <c r="N12" s="4">
        <v>242</v>
      </c>
      <c r="O12" s="5">
        <v>42012</v>
      </c>
      <c r="P12" s="6" t="s">
        <v>11</v>
      </c>
      <c r="R12" s="17">
        <f t="shared" si="0"/>
        <v>788.96479999999997</v>
      </c>
      <c r="S12" s="17">
        <f t="shared" si="1"/>
        <v>5.2000000000589353E-3</v>
      </c>
    </row>
    <row r="13" spans="1:19" s="15" customFormat="1" x14ac:dyDescent="0.25">
      <c r="A13" s="71"/>
      <c r="B13" s="69">
        <v>5</v>
      </c>
      <c r="C13" s="5">
        <v>42012</v>
      </c>
      <c r="D13" s="6" t="s">
        <v>14</v>
      </c>
      <c r="E13" s="6" t="s">
        <v>100</v>
      </c>
      <c r="F13" s="7">
        <v>919</v>
      </c>
      <c r="G13" s="7">
        <v>147.04</v>
      </c>
      <c r="H13" s="7">
        <f t="shared" si="2"/>
        <v>1066.04</v>
      </c>
      <c r="I13" s="4" t="s">
        <v>22</v>
      </c>
      <c r="J13" s="8" t="s">
        <v>46</v>
      </c>
      <c r="K13" s="4">
        <v>111</v>
      </c>
      <c r="L13" s="4">
        <v>4</v>
      </c>
      <c r="M13" s="4">
        <v>2900</v>
      </c>
      <c r="N13" s="4">
        <v>291</v>
      </c>
      <c r="O13" s="5">
        <v>42012</v>
      </c>
      <c r="P13" s="6" t="s">
        <v>11</v>
      </c>
      <c r="R13" s="17">
        <f t="shared" si="0"/>
        <v>147.04</v>
      </c>
      <c r="S13" s="17">
        <f t="shared" si="1"/>
        <v>0</v>
      </c>
    </row>
    <row r="14" spans="1:19" s="15" customFormat="1" x14ac:dyDescent="0.25">
      <c r="A14" s="71"/>
      <c r="B14" s="69">
        <v>6</v>
      </c>
      <c r="C14" s="5">
        <v>42013</v>
      </c>
      <c r="D14" s="6" t="s">
        <v>14</v>
      </c>
      <c r="E14" s="6" t="s">
        <v>90</v>
      </c>
      <c r="F14" s="7">
        <v>459.24</v>
      </c>
      <c r="G14" s="7">
        <v>73.48</v>
      </c>
      <c r="H14" s="7">
        <f t="shared" si="2"/>
        <v>532.72</v>
      </c>
      <c r="I14" s="4" t="s">
        <v>22</v>
      </c>
      <c r="J14" s="8" t="s">
        <v>103</v>
      </c>
      <c r="K14" s="4">
        <v>1517</v>
      </c>
      <c r="L14" s="4">
        <v>4</v>
      </c>
      <c r="M14" s="4">
        <v>2200</v>
      </c>
      <c r="N14" s="4">
        <v>221</v>
      </c>
      <c r="O14" s="5">
        <v>42013</v>
      </c>
      <c r="P14" s="6" t="s">
        <v>11</v>
      </c>
      <c r="R14" s="17">
        <f t="shared" si="0"/>
        <v>73.478400000000008</v>
      </c>
      <c r="S14" s="17">
        <f t="shared" si="1"/>
        <v>1.5999999999962711E-3</v>
      </c>
    </row>
    <row r="15" spans="1:19" s="15" customFormat="1" x14ac:dyDescent="0.25">
      <c r="A15" s="71"/>
      <c r="B15" s="69">
        <v>7</v>
      </c>
      <c r="C15" s="5">
        <v>42016</v>
      </c>
      <c r="D15" s="6" t="s">
        <v>14</v>
      </c>
      <c r="E15" s="6" t="s">
        <v>104</v>
      </c>
      <c r="F15" s="7">
        <v>24500</v>
      </c>
      <c r="G15" s="7">
        <v>3920</v>
      </c>
      <c r="H15" s="7">
        <f t="shared" si="2"/>
        <v>28420</v>
      </c>
      <c r="I15" s="4" t="s">
        <v>55</v>
      </c>
      <c r="J15" s="8" t="s">
        <v>24</v>
      </c>
      <c r="K15" s="4">
        <v>157</v>
      </c>
      <c r="L15" s="4">
        <v>4</v>
      </c>
      <c r="M15" s="4">
        <v>2500</v>
      </c>
      <c r="N15" s="4">
        <v>259</v>
      </c>
      <c r="O15" s="5">
        <v>42016</v>
      </c>
      <c r="P15" s="6" t="s">
        <v>11</v>
      </c>
      <c r="R15" s="17">
        <f t="shared" si="0"/>
        <v>3920</v>
      </c>
      <c r="S15" s="17">
        <f t="shared" si="1"/>
        <v>0</v>
      </c>
    </row>
    <row r="16" spans="1:19" s="15" customFormat="1" x14ac:dyDescent="0.25">
      <c r="A16" s="71"/>
      <c r="B16" s="69">
        <v>8</v>
      </c>
      <c r="C16" s="5">
        <v>41647</v>
      </c>
      <c r="D16" s="6" t="s">
        <v>19</v>
      </c>
      <c r="E16" s="6" t="s">
        <v>106</v>
      </c>
      <c r="F16" s="7">
        <v>150.85</v>
      </c>
      <c r="G16" s="7">
        <v>24.15</v>
      </c>
      <c r="H16" s="7">
        <f>SUM(F16:G16)</f>
        <v>175</v>
      </c>
      <c r="I16" s="4" t="s">
        <v>105</v>
      </c>
      <c r="J16" s="8" t="s">
        <v>60</v>
      </c>
      <c r="K16" s="4">
        <v>429</v>
      </c>
      <c r="L16" s="4">
        <v>3</v>
      </c>
      <c r="M16" s="4">
        <v>3300</v>
      </c>
      <c r="N16" s="4">
        <v>336</v>
      </c>
      <c r="O16" s="5">
        <v>42016</v>
      </c>
      <c r="P16" s="6" t="s">
        <v>11</v>
      </c>
      <c r="R16" s="17">
        <f t="shared" si="0"/>
        <v>24.135999999999999</v>
      </c>
      <c r="S16" s="17">
        <f t="shared" si="1"/>
        <v>1.3999999999999346E-2</v>
      </c>
    </row>
    <row r="17" spans="1:19" s="15" customFormat="1" x14ac:dyDescent="0.25">
      <c r="A17" s="71"/>
      <c r="B17" s="69">
        <v>9</v>
      </c>
      <c r="C17" s="5">
        <v>41647</v>
      </c>
      <c r="D17" s="6" t="s">
        <v>20</v>
      </c>
      <c r="E17" s="6" t="s">
        <v>106</v>
      </c>
      <c r="F17" s="7">
        <v>689.65</v>
      </c>
      <c r="G17" s="7">
        <v>110.35</v>
      </c>
      <c r="H17" s="7">
        <f t="shared" si="2"/>
        <v>800</v>
      </c>
      <c r="I17" s="4" t="s">
        <v>105</v>
      </c>
      <c r="J17" s="8" t="s">
        <v>60</v>
      </c>
      <c r="K17" s="4">
        <v>431</v>
      </c>
      <c r="L17" s="4">
        <v>1</v>
      </c>
      <c r="M17" s="4">
        <v>2100</v>
      </c>
      <c r="N17" s="4">
        <v>211</v>
      </c>
      <c r="O17" s="5">
        <v>42016</v>
      </c>
      <c r="P17" s="6" t="s">
        <v>11</v>
      </c>
      <c r="R17" s="17">
        <f t="shared" si="0"/>
        <v>110.34399999999999</v>
      </c>
      <c r="S17" s="17">
        <f t="shared" si="1"/>
        <v>6.0000000000002274E-3</v>
      </c>
    </row>
    <row r="18" spans="1:19" s="15" customFormat="1" x14ac:dyDescent="0.25">
      <c r="A18" s="71"/>
      <c r="B18" s="69">
        <v>10</v>
      </c>
      <c r="C18" s="5">
        <v>41647</v>
      </c>
      <c r="D18" s="6" t="s">
        <v>19</v>
      </c>
      <c r="E18" s="6" t="s">
        <v>106</v>
      </c>
      <c r="F18" s="7">
        <v>715.09</v>
      </c>
      <c r="G18" s="7">
        <v>114.41</v>
      </c>
      <c r="H18" s="7">
        <f t="shared" si="2"/>
        <v>829.5</v>
      </c>
      <c r="I18" s="4" t="s">
        <v>105</v>
      </c>
      <c r="J18" s="8" t="s">
        <v>60</v>
      </c>
      <c r="K18" s="4">
        <v>432</v>
      </c>
      <c r="L18" s="4">
        <v>3</v>
      </c>
      <c r="M18" s="4">
        <v>2100</v>
      </c>
      <c r="N18" s="4">
        <v>211</v>
      </c>
      <c r="O18" s="5">
        <v>42016</v>
      </c>
      <c r="P18" s="6" t="s">
        <v>11</v>
      </c>
      <c r="R18" s="17">
        <f t="shared" si="0"/>
        <v>114.4144</v>
      </c>
      <c r="S18" s="17">
        <f t="shared" si="1"/>
        <v>-4.4000000000039563E-3</v>
      </c>
    </row>
    <row r="19" spans="1:19" s="15" customFormat="1" x14ac:dyDescent="0.25">
      <c r="A19" s="71"/>
      <c r="B19" s="69">
        <v>11</v>
      </c>
      <c r="C19" s="5">
        <v>41647</v>
      </c>
      <c r="D19" s="6" t="s">
        <v>8</v>
      </c>
      <c r="E19" s="6" t="s">
        <v>106</v>
      </c>
      <c r="F19" s="7">
        <v>711.62</v>
      </c>
      <c r="G19" s="7">
        <v>113.88</v>
      </c>
      <c r="H19" s="7">
        <f t="shared" si="2"/>
        <v>825.5</v>
      </c>
      <c r="I19" s="4" t="s">
        <v>105</v>
      </c>
      <c r="J19" s="8" t="s">
        <v>60</v>
      </c>
      <c r="K19" s="4">
        <v>433</v>
      </c>
      <c r="L19" s="4">
        <v>2</v>
      </c>
      <c r="M19" s="4">
        <v>2100</v>
      </c>
      <c r="N19" s="4">
        <v>211</v>
      </c>
      <c r="O19" s="5">
        <v>42016</v>
      </c>
      <c r="P19" s="6" t="s">
        <v>11</v>
      </c>
      <c r="R19" s="17">
        <f t="shared" si="0"/>
        <v>113.8592</v>
      </c>
      <c r="S19" s="17">
        <f t="shared" si="1"/>
        <v>2.0799999999994156E-2</v>
      </c>
    </row>
    <row r="20" spans="1:19" s="15" customFormat="1" x14ac:dyDescent="0.25">
      <c r="A20" s="71"/>
      <c r="B20" s="69">
        <v>12</v>
      </c>
      <c r="C20" s="5">
        <v>41647</v>
      </c>
      <c r="D20" s="6" t="s">
        <v>14</v>
      </c>
      <c r="E20" s="6" t="s">
        <v>106</v>
      </c>
      <c r="F20" s="7">
        <v>343.35</v>
      </c>
      <c r="G20" s="7">
        <v>54.94</v>
      </c>
      <c r="H20" s="7">
        <f t="shared" si="2"/>
        <v>398.29</v>
      </c>
      <c r="I20" s="4" t="s">
        <v>105</v>
      </c>
      <c r="J20" s="8" t="s">
        <v>60</v>
      </c>
      <c r="K20" s="4">
        <v>434</v>
      </c>
      <c r="L20" s="4">
        <v>4</v>
      </c>
      <c r="M20" s="4">
        <v>2100</v>
      </c>
      <c r="N20" s="4">
        <v>211</v>
      </c>
      <c r="O20" s="5">
        <v>42016</v>
      </c>
      <c r="P20" s="6" t="s">
        <v>11</v>
      </c>
      <c r="R20" s="17">
        <f t="shared" si="0"/>
        <v>54.936000000000007</v>
      </c>
      <c r="S20" s="17">
        <f t="shared" si="1"/>
        <v>3.9999999999906777E-3</v>
      </c>
    </row>
    <row r="21" spans="1:19" s="15" customFormat="1" x14ac:dyDescent="0.25">
      <c r="A21" s="71"/>
      <c r="B21" s="69">
        <v>13</v>
      </c>
      <c r="C21" s="5">
        <v>42016</v>
      </c>
      <c r="D21" s="6" t="s">
        <v>14</v>
      </c>
      <c r="E21" s="6" t="s">
        <v>107</v>
      </c>
      <c r="F21" s="7">
        <v>7679.01</v>
      </c>
      <c r="G21" s="7">
        <v>1190.99</v>
      </c>
      <c r="H21" s="7">
        <f t="shared" ref="H21:H26" si="3">SUM(F21:G21)</f>
        <v>8870</v>
      </c>
      <c r="I21" s="4" t="s">
        <v>108</v>
      </c>
      <c r="J21" s="8" t="s">
        <v>18</v>
      </c>
      <c r="K21" s="4">
        <v>15094</v>
      </c>
      <c r="L21" s="4">
        <v>4</v>
      </c>
      <c r="M21" s="4">
        <v>2600</v>
      </c>
      <c r="N21" s="4">
        <v>261</v>
      </c>
      <c r="O21" s="5" t="s">
        <v>109</v>
      </c>
      <c r="P21" s="6" t="s">
        <v>11</v>
      </c>
      <c r="R21" s="17">
        <f t="shared" si="0"/>
        <v>1228.6416000000002</v>
      </c>
      <c r="S21" s="17">
        <f t="shared" si="1"/>
        <v>-37.651600000000144</v>
      </c>
    </row>
    <row r="22" spans="1:19" s="15" customFormat="1" x14ac:dyDescent="0.25">
      <c r="A22" s="71"/>
      <c r="B22" s="69">
        <v>14</v>
      </c>
      <c r="C22" s="5">
        <v>42016</v>
      </c>
      <c r="D22" s="6" t="s">
        <v>14</v>
      </c>
      <c r="E22" s="6" t="s">
        <v>107</v>
      </c>
      <c r="F22" s="7">
        <v>6233.24</v>
      </c>
      <c r="G22" s="7">
        <v>966.76</v>
      </c>
      <c r="H22" s="7">
        <f t="shared" si="3"/>
        <v>7200</v>
      </c>
      <c r="I22" s="4" t="s">
        <v>108</v>
      </c>
      <c r="J22" s="8" t="s">
        <v>18</v>
      </c>
      <c r="K22" s="4">
        <v>15095</v>
      </c>
      <c r="L22" s="4">
        <v>4</v>
      </c>
      <c r="M22" s="4">
        <v>2600</v>
      </c>
      <c r="N22" s="4">
        <v>261</v>
      </c>
      <c r="O22" s="5" t="s">
        <v>109</v>
      </c>
      <c r="P22" s="6" t="s">
        <v>11</v>
      </c>
      <c r="R22" s="17">
        <f t="shared" si="0"/>
        <v>997.3184</v>
      </c>
      <c r="S22" s="17">
        <f t="shared" si="1"/>
        <v>-30.558400000000006</v>
      </c>
    </row>
    <row r="23" spans="1:19" s="15" customFormat="1" x14ac:dyDescent="0.25">
      <c r="A23" s="71"/>
      <c r="B23" s="69">
        <v>15</v>
      </c>
      <c r="C23" s="5">
        <v>42016</v>
      </c>
      <c r="D23" s="6" t="s">
        <v>14</v>
      </c>
      <c r="E23" s="6" t="s">
        <v>107</v>
      </c>
      <c r="F23" s="7">
        <v>20773.580000000002</v>
      </c>
      <c r="G23" s="7">
        <v>3226.42</v>
      </c>
      <c r="H23" s="7">
        <f t="shared" si="3"/>
        <v>24000</v>
      </c>
      <c r="I23" s="4" t="s">
        <v>108</v>
      </c>
      <c r="J23" s="8" t="s">
        <v>18</v>
      </c>
      <c r="K23" s="4">
        <v>15096</v>
      </c>
      <c r="L23" s="4">
        <v>4</v>
      </c>
      <c r="M23" s="4">
        <v>2600</v>
      </c>
      <c r="N23" s="4">
        <v>261</v>
      </c>
      <c r="O23" s="5" t="s">
        <v>109</v>
      </c>
      <c r="P23" s="6" t="s">
        <v>11</v>
      </c>
      <c r="R23" s="17">
        <f t="shared" si="0"/>
        <v>3323.7728000000002</v>
      </c>
      <c r="S23" s="17">
        <f t="shared" si="1"/>
        <v>-97.352800000000116</v>
      </c>
    </row>
    <row r="24" spans="1:19" s="15" customFormat="1" x14ac:dyDescent="0.25">
      <c r="A24" s="71"/>
      <c r="B24" s="69">
        <v>16</v>
      </c>
      <c r="C24" s="5">
        <v>42016</v>
      </c>
      <c r="D24" s="6" t="s">
        <v>8</v>
      </c>
      <c r="E24" s="6" t="s">
        <v>107</v>
      </c>
      <c r="F24" s="7">
        <v>692.58</v>
      </c>
      <c r="G24" s="7">
        <v>107.42</v>
      </c>
      <c r="H24" s="7">
        <f t="shared" si="3"/>
        <v>800</v>
      </c>
      <c r="I24" s="4" t="s">
        <v>108</v>
      </c>
      <c r="J24" s="8" t="s">
        <v>18</v>
      </c>
      <c r="K24" s="4">
        <v>15097</v>
      </c>
      <c r="L24" s="4">
        <v>2</v>
      </c>
      <c r="M24" s="4">
        <v>2600</v>
      </c>
      <c r="N24" s="4">
        <v>261</v>
      </c>
      <c r="O24" s="5" t="s">
        <v>109</v>
      </c>
      <c r="P24" s="6" t="s">
        <v>11</v>
      </c>
      <c r="R24" s="17">
        <f t="shared" si="0"/>
        <v>110.81280000000001</v>
      </c>
      <c r="S24" s="17">
        <f t="shared" si="1"/>
        <v>-3.3928000000000083</v>
      </c>
    </row>
    <row r="25" spans="1:19" s="15" customFormat="1" x14ac:dyDescent="0.25">
      <c r="A25" s="71"/>
      <c r="B25" s="69">
        <v>17</v>
      </c>
      <c r="C25" s="5">
        <v>42016</v>
      </c>
      <c r="D25" s="6" t="s">
        <v>19</v>
      </c>
      <c r="E25" s="6" t="s">
        <v>107</v>
      </c>
      <c r="F25" s="7">
        <v>692.58</v>
      </c>
      <c r="G25" s="7">
        <v>107.42</v>
      </c>
      <c r="H25" s="7">
        <f t="shared" si="3"/>
        <v>800</v>
      </c>
      <c r="I25" s="4" t="s">
        <v>108</v>
      </c>
      <c r="J25" s="8" t="s">
        <v>18</v>
      </c>
      <c r="K25" s="4">
        <v>15098</v>
      </c>
      <c r="L25" s="4">
        <v>3</v>
      </c>
      <c r="M25" s="4">
        <v>2600</v>
      </c>
      <c r="N25" s="4">
        <v>261</v>
      </c>
      <c r="O25" s="5" t="s">
        <v>109</v>
      </c>
      <c r="P25" s="6" t="s">
        <v>11</v>
      </c>
      <c r="R25" s="17">
        <f t="shared" si="0"/>
        <v>110.81280000000001</v>
      </c>
      <c r="S25" s="17">
        <f t="shared" si="1"/>
        <v>-3.3928000000000083</v>
      </c>
    </row>
    <row r="26" spans="1:19" s="15" customFormat="1" x14ac:dyDescent="0.25">
      <c r="A26" s="71"/>
      <c r="B26" s="69">
        <v>18</v>
      </c>
      <c r="C26" s="5">
        <v>42016</v>
      </c>
      <c r="D26" s="6" t="s">
        <v>20</v>
      </c>
      <c r="E26" s="6" t="s">
        <v>107</v>
      </c>
      <c r="F26" s="7">
        <v>1683.84</v>
      </c>
      <c r="G26" s="7">
        <v>261.16000000000003</v>
      </c>
      <c r="H26" s="7">
        <f t="shared" si="3"/>
        <v>1945</v>
      </c>
      <c r="I26" s="4" t="s">
        <v>108</v>
      </c>
      <c r="J26" s="8" t="s">
        <v>18</v>
      </c>
      <c r="K26" s="4">
        <v>15099</v>
      </c>
      <c r="L26" s="4">
        <v>1</v>
      </c>
      <c r="M26" s="4">
        <v>2600</v>
      </c>
      <c r="N26" s="4">
        <v>261</v>
      </c>
      <c r="O26" s="5" t="s">
        <v>109</v>
      </c>
      <c r="P26" s="6" t="s">
        <v>11</v>
      </c>
      <c r="R26" s="17">
        <f t="shared" si="0"/>
        <v>269.4144</v>
      </c>
      <c r="S26" s="17">
        <f t="shared" si="1"/>
        <v>-8.2543999999999755</v>
      </c>
    </row>
    <row r="27" spans="1:19" s="15" customFormat="1" x14ac:dyDescent="0.25">
      <c r="A27" s="71"/>
      <c r="B27" s="69">
        <v>19</v>
      </c>
      <c r="C27" s="5">
        <v>42018</v>
      </c>
      <c r="D27" s="6" t="s">
        <v>14</v>
      </c>
      <c r="E27" s="6" t="s">
        <v>112</v>
      </c>
      <c r="F27" s="7">
        <v>38000</v>
      </c>
      <c r="G27" s="7">
        <v>6080</v>
      </c>
      <c r="H27" s="7">
        <f t="shared" si="2"/>
        <v>44080</v>
      </c>
      <c r="I27" s="4" t="s">
        <v>111</v>
      </c>
      <c r="J27" s="8" t="s">
        <v>110</v>
      </c>
      <c r="K27" s="4">
        <v>1424</v>
      </c>
      <c r="L27" s="4">
        <v>4</v>
      </c>
      <c r="M27" s="4">
        <v>3500</v>
      </c>
      <c r="N27" s="4">
        <v>351</v>
      </c>
      <c r="O27" s="5">
        <v>42018</v>
      </c>
      <c r="P27" s="6" t="s">
        <v>11</v>
      </c>
      <c r="R27" s="17">
        <f t="shared" si="0"/>
        <v>6080</v>
      </c>
      <c r="S27" s="17">
        <f t="shared" si="1"/>
        <v>0</v>
      </c>
    </row>
    <row r="28" spans="1:19" s="15" customFormat="1" x14ac:dyDescent="0.25">
      <c r="A28" s="71"/>
      <c r="B28" s="69">
        <v>20</v>
      </c>
      <c r="C28" s="5">
        <v>42018</v>
      </c>
      <c r="D28" s="6" t="s">
        <v>14</v>
      </c>
      <c r="E28" s="6" t="s">
        <v>113</v>
      </c>
      <c r="F28" s="7">
        <v>42000</v>
      </c>
      <c r="G28" s="7">
        <v>6720</v>
      </c>
      <c r="H28" s="7">
        <f t="shared" si="2"/>
        <v>48720</v>
      </c>
      <c r="I28" s="4" t="s">
        <v>111</v>
      </c>
      <c r="J28" s="8" t="s">
        <v>110</v>
      </c>
      <c r="K28" s="4">
        <v>1425</v>
      </c>
      <c r="L28" s="4">
        <v>4</v>
      </c>
      <c r="M28" s="4">
        <v>3500</v>
      </c>
      <c r="N28" s="4">
        <v>351</v>
      </c>
      <c r="O28" s="5">
        <v>42018</v>
      </c>
      <c r="P28" s="6" t="s">
        <v>11</v>
      </c>
      <c r="R28" s="17">
        <f t="shared" si="0"/>
        <v>6720</v>
      </c>
      <c r="S28" s="17">
        <f t="shared" si="1"/>
        <v>0</v>
      </c>
    </row>
    <row r="29" spans="1:19" s="15" customFormat="1" x14ac:dyDescent="0.25">
      <c r="A29" s="71"/>
      <c r="B29" s="69">
        <v>21</v>
      </c>
      <c r="C29" s="5">
        <v>42019</v>
      </c>
      <c r="D29" s="6" t="s">
        <v>20</v>
      </c>
      <c r="E29" s="6" t="s">
        <v>49</v>
      </c>
      <c r="F29" s="7">
        <v>1726</v>
      </c>
      <c r="G29" s="7">
        <v>276.16000000000003</v>
      </c>
      <c r="H29" s="7">
        <f t="shared" ref="H29:H38" si="4">SUM(F29:G29)</f>
        <v>2002.16</v>
      </c>
      <c r="I29" s="4" t="s">
        <v>55</v>
      </c>
      <c r="J29" s="8" t="s">
        <v>48</v>
      </c>
      <c r="K29" s="4" t="s">
        <v>114</v>
      </c>
      <c r="L29" s="4">
        <v>1</v>
      </c>
      <c r="M29" s="4">
        <v>2100</v>
      </c>
      <c r="N29" s="4">
        <v>214</v>
      </c>
      <c r="O29" s="5">
        <v>42019</v>
      </c>
      <c r="P29" s="6" t="s">
        <v>11</v>
      </c>
      <c r="R29" s="17">
        <f t="shared" si="0"/>
        <v>276.16000000000003</v>
      </c>
      <c r="S29" s="17">
        <f t="shared" si="1"/>
        <v>0</v>
      </c>
    </row>
    <row r="30" spans="1:19" s="15" customFormat="1" x14ac:dyDescent="0.25">
      <c r="A30" s="71"/>
      <c r="B30" s="69">
        <v>22</v>
      </c>
      <c r="C30" s="5">
        <v>42019</v>
      </c>
      <c r="D30" s="6" t="s">
        <v>8</v>
      </c>
      <c r="E30" s="6" t="s">
        <v>47</v>
      </c>
      <c r="F30" s="7">
        <v>1726</v>
      </c>
      <c r="G30" s="7">
        <v>276.16000000000003</v>
      </c>
      <c r="H30" s="7">
        <f t="shared" si="4"/>
        <v>2002.16</v>
      </c>
      <c r="I30" s="4" t="s">
        <v>55</v>
      </c>
      <c r="J30" s="8" t="s">
        <v>48</v>
      </c>
      <c r="K30" s="4" t="s">
        <v>115</v>
      </c>
      <c r="L30" s="4">
        <v>2</v>
      </c>
      <c r="M30" s="4">
        <v>2100</v>
      </c>
      <c r="N30" s="4">
        <v>214</v>
      </c>
      <c r="O30" s="5">
        <v>42019</v>
      </c>
      <c r="P30" s="6" t="s">
        <v>11</v>
      </c>
      <c r="R30" s="17">
        <f t="shared" si="0"/>
        <v>276.16000000000003</v>
      </c>
      <c r="S30" s="17">
        <f t="shared" si="1"/>
        <v>0</v>
      </c>
    </row>
    <row r="31" spans="1:19" s="15" customFormat="1" x14ac:dyDescent="0.25">
      <c r="A31" s="71"/>
      <c r="B31" s="69">
        <v>23</v>
      </c>
      <c r="C31" s="5">
        <v>42019</v>
      </c>
      <c r="D31" s="6" t="s">
        <v>19</v>
      </c>
      <c r="E31" s="6" t="s">
        <v>50</v>
      </c>
      <c r="F31" s="7">
        <v>6148.88</v>
      </c>
      <c r="G31" s="7">
        <v>983.82</v>
      </c>
      <c r="H31" s="7">
        <f t="shared" si="4"/>
        <v>7132.7</v>
      </c>
      <c r="I31" s="4" t="s">
        <v>55</v>
      </c>
      <c r="J31" s="8" t="s">
        <v>48</v>
      </c>
      <c r="K31" s="4" t="s">
        <v>116</v>
      </c>
      <c r="L31" s="4">
        <v>3</v>
      </c>
      <c r="M31" s="4">
        <v>2100</v>
      </c>
      <c r="N31" s="4">
        <v>214</v>
      </c>
      <c r="O31" s="5">
        <v>42019</v>
      </c>
      <c r="P31" s="6" t="s">
        <v>11</v>
      </c>
      <c r="R31" s="17">
        <f t="shared" si="0"/>
        <v>983.82080000000008</v>
      </c>
      <c r="S31" s="17">
        <f t="shared" si="1"/>
        <v>-8.0000000002655725E-4</v>
      </c>
    </row>
    <row r="32" spans="1:19" s="15" customFormat="1" x14ac:dyDescent="0.25">
      <c r="A32" s="71"/>
      <c r="B32" s="69">
        <v>24</v>
      </c>
      <c r="C32" s="5">
        <v>42019</v>
      </c>
      <c r="D32" s="6" t="s">
        <v>14</v>
      </c>
      <c r="E32" s="6" t="s">
        <v>74</v>
      </c>
      <c r="F32" s="7">
        <v>1389</v>
      </c>
      <c r="G32" s="7">
        <v>222.24</v>
      </c>
      <c r="H32" s="7">
        <f t="shared" si="4"/>
        <v>1611.24</v>
      </c>
      <c r="I32" s="4" t="s">
        <v>55</v>
      </c>
      <c r="J32" s="8" t="s">
        <v>48</v>
      </c>
      <c r="K32" s="4" t="s">
        <v>117</v>
      </c>
      <c r="L32" s="4">
        <v>4</v>
      </c>
      <c r="M32" s="4">
        <v>2100</v>
      </c>
      <c r="N32" s="4">
        <v>214</v>
      </c>
      <c r="O32" s="5">
        <v>42019</v>
      </c>
      <c r="P32" s="6" t="s">
        <v>11</v>
      </c>
      <c r="R32" s="17">
        <f t="shared" si="0"/>
        <v>222.24</v>
      </c>
      <c r="S32" s="17">
        <f t="shared" si="1"/>
        <v>0</v>
      </c>
    </row>
    <row r="33" spans="1:19" s="15" customFormat="1" x14ac:dyDescent="0.25">
      <c r="A33" s="71"/>
      <c r="B33" s="69">
        <v>25</v>
      </c>
      <c r="C33" s="5">
        <v>42019</v>
      </c>
      <c r="D33" s="6" t="s">
        <v>14</v>
      </c>
      <c r="E33" s="6" t="s">
        <v>29</v>
      </c>
      <c r="F33" s="7">
        <v>30324.09</v>
      </c>
      <c r="G33" s="7">
        <v>4851.8500000000004</v>
      </c>
      <c r="H33" s="7">
        <f t="shared" si="4"/>
        <v>35175.94</v>
      </c>
      <c r="I33" s="4" t="s">
        <v>55</v>
      </c>
      <c r="J33" s="8" t="s">
        <v>10</v>
      </c>
      <c r="K33" s="4">
        <v>9570106</v>
      </c>
      <c r="L33" s="4">
        <v>4</v>
      </c>
      <c r="M33" s="4">
        <v>3100</v>
      </c>
      <c r="N33" s="4">
        <v>311</v>
      </c>
      <c r="O33" s="5">
        <v>42019</v>
      </c>
      <c r="P33" s="6" t="s">
        <v>11</v>
      </c>
      <c r="R33" s="17">
        <f t="shared" si="0"/>
        <v>4851.8544000000002</v>
      </c>
      <c r="S33" s="17">
        <f t="shared" si="1"/>
        <v>-4.3999999998050043E-3</v>
      </c>
    </row>
    <row r="34" spans="1:19" s="15" customFormat="1" x14ac:dyDescent="0.25">
      <c r="A34" s="71"/>
      <c r="B34" s="69">
        <v>26</v>
      </c>
      <c r="C34" s="5">
        <v>42019</v>
      </c>
      <c r="D34" s="6" t="s">
        <v>14</v>
      </c>
      <c r="E34" s="6" t="s">
        <v>31</v>
      </c>
      <c r="F34" s="7">
        <v>13233.87</v>
      </c>
      <c r="G34" s="7">
        <v>2117.42</v>
      </c>
      <c r="H34" s="7">
        <f t="shared" si="4"/>
        <v>15351.29</v>
      </c>
      <c r="I34" s="4" t="s">
        <v>55</v>
      </c>
      <c r="J34" s="8" t="s">
        <v>10</v>
      </c>
      <c r="K34" s="4">
        <v>9570124</v>
      </c>
      <c r="L34" s="4">
        <v>4</v>
      </c>
      <c r="M34" s="4">
        <v>3100</v>
      </c>
      <c r="N34" s="4">
        <v>311</v>
      </c>
      <c r="O34" s="5">
        <v>42019</v>
      </c>
      <c r="P34" s="6" t="s">
        <v>11</v>
      </c>
      <c r="R34" s="17">
        <f t="shared" si="0"/>
        <v>2117.4192000000003</v>
      </c>
      <c r="S34" s="17">
        <f t="shared" si="1"/>
        <v>7.9999999979918357E-4</v>
      </c>
    </row>
    <row r="35" spans="1:19" s="15" customFormat="1" x14ac:dyDescent="0.25">
      <c r="A35" s="71"/>
      <c r="B35" s="69">
        <v>27</v>
      </c>
      <c r="C35" s="5">
        <v>42019</v>
      </c>
      <c r="D35" s="6" t="s">
        <v>14</v>
      </c>
      <c r="E35" s="6" t="s">
        <v>30</v>
      </c>
      <c r="F35" s="7">
        <v>35000</v>
      </c>
      <c r="G35" s="7">
        <v>5600</v>
      </c>
      <c r="H35" s="7">
        <f t="shared" si="4"/>
        <v>40600</v>
      </c>
      <c r="I35" s="4" t="s">
        <v>55</v>
      </c>
      <c r="J35" s="8" t="s">
        <v>10</v>
      </c>
      <c r="K35" s="4">
        <v>9570119</v>
      </c>
      <c r="L35" s="4">
        <v>4</v>
      </c>
      <c r="M35" s="4">
        <v>3100</v>
      </c>
      <c r="N35" s="4">
        <v>311</v>
      </c>
      <c r="O35" s="5">
        <v>42019</v>
      </c>
      <c r="P35" s="6" t="s">
        <v>11</v>
      </c>
      <c r="R35" s="17">
        <f t="shared" si="0"/>
        <v>5600</v>
      </c>
      <c r="S35" s="17">
        <f t="shared" si="1"/>
        <v>0</v>
      </c>
    </row>
    <row r="36" spans="1:19" s="15" customFormat="1" x14ac:dyDescent="0.25">
      <c r="A36" s="71"/>
      <c r="B36" s="69">
        <v>28</v>
      </c>
      <c r="C36" s="5">
        <v>42019</v>
      </c>
      <c r="D36" s="6" t="s">
        <v>14</v>
      </c>
      <c r="E36" s="6" t="s">
        <v>32</v>
      </c>
      <c r="F36" s="7">
        <v>1366.11</v>
      </c>
      <c r="G36" s="7">
        <v>218.57</v>
      </c>
      <c r="H36" s="7">
        <f t="shared" si="4"/>
        <v>1584.6799999999998</v>
      </c>
      <c r="I36" s="4" t="s">
        <v>55</v>
      </c>
      <c r="J36" s="8" t="s">
        <v>10</v>
      </c>
      <c r="K36" s="4">
        <v>9570149</v>
      </c>
      <c r="L36" s="4">
        <v>4</v>
      </c>
      <c r="M36" s="4">
        <v>3100</v>
      </c>
      <c r="N36" s="4">
        <v>311</v>
      </c>
      <c r="O36" s="5">
        <v>42019</v>
      </c>
      <c r="P36" s="6" t="s">
        <v>11</v>
      </c>
      <c r="R36" s="17">
        <f t="shared" si="0"/>
        <v>218.57759999999999</v>
      </c>
      <c r="S36" s="17">
        <f t="shared" si="1"/>
        <v>-7.5999999999964984E-3</v>
      </c>
    </row>
    <row r="37" spans="1:19" s="15" customFormat="1" x14ac:dyDescent="0.25">
      <c r="A37" s="71"/>
      <c r="B37" s="69">
        <v>29</v>
      </c>
      <c r="C37" s="5">
        <v>42019</v>
      </c>
      <c r="D37" s="6" t="s">
        <v>14</v>
      </c>
      <c r="E37" s="6" t="s">
        <v>33</v>
      </c>
      <c r="F37" s="7">
        <v>15048.52</v>
      </c>
      <c r="G37" s="7">
        <v>2407.7600000000002</v>
      </c>
      <c r="H37" s="7">
        <f t="shared" si="4"/>
        <v>17456.28</v>
      </c>
      <c r="I37" s="4" t="s">
        <v>55</v>
      </c>
      <c r="J37" s="8" t="s">
        <v>10</v>
      </c>
      <c r="K37" s="4">
        <v>9570151</v>
      </c>
      <c r="L37" s="4">
        <v>4</v>
      </c>
      <c r="M37" s="4">
        <v>3100</v>
      </c>
      <c r="N37" s="4">
        <v>311</v>
      </c>
      <c r="O37" s="5">
        <v>42019</v>
      </c>
      <c r="P37" s="6" t="s">
        <v>11</v>
      </c>
      <c r="R37" s="17">
        <f t="shared" si="0"/>
        <v>2407.7632000000003</v>
      </c>
      <c r="S37" s="17">
        <f t="shared" si="1"/>
        <v>-3.200000000106229E-3</v>
      </c>
    </row>
    <row r="38" spans="1:19" s="15" customFormat="1" x14ac:dyDescent="0.25">
      <c r="A38" s="71"/>
      <c r="B38" s="69">
        <v>30</v>
      </c>
      <c r="C38" s="5">
        <v>42019</v>
      </c>
      <c r="D38" s="6" t="s">
        <v>14</v>
      </c>
      <c r="E38" s="6" t="s">
        <v>34</v>
      </c>
      <c r="F38" s="7">
        <v>27821.87</v>
      </c>
      <c r="G38" s="7">
        <v>4451.49</v>
      </c>
      <c r="H38" s="7">
        <f t="shared" si="4"/>
        <v>32273.360000000001</v>
      </c>
      <c r="I38" s="4" t="s">
        <v>55</v>
      </c>
      <c r="J38" s="8" t="s">
        <v>10</v>
      </c>
      <c r="K38" s="4">
        <v>9570152</v>
      </c>
      <c r="L38" s="4">
        <v>4</v>
      </c>
      <c r="M38" s="4">
        <v>3100</v>
      </c>
      <c r="N38" s="4">
        <v>311</v>
      </c>
      <c r="O38" s="5">
        <v>42019</v>
      </c>
      <c r="P38" s="6" t="s">
        <v>11</v>
      </c>
      <c r="R38" s="17">
        <f t="shared" si="0"/>
        <v>4451.4992000000002</v>
      </c>
      <c r="S38" s="17">
        <f t="shared" si="1"/>
        <v>-9.2000000004190952E-3</v>
      </c>
    </row>
    <row r="39" spans="1:19" s="15" customFormat="1" x14ac:dyDescent="0.25">
      <c r="A39" s="71"/>
      <c r="B39" s="69">
        <v>31</v>
      </c>
      <c r="C39" s="5">
        <v>42019</v>
      </c>
      <c r="D39" s="6" t="s">
        <v>19</v>
      </c>
      <c r="E39" s="6" t="s">
        <v>118</v>
      </c>
      <c r="F39" s="7">
        <v>1986.21</v>
      </c>
      <c r="G39" s="7">
        <v>317.79000000000002</v>
      </c>
      <c r="H39" s="7">
        <f t="shared" si="2"/>
        <v>2304</v>
      </c>
      <c r="I39" s="4" t="s">
        <v>120</v>
      </c>
      <c r="J39" s="8" t="s">
        <v>43</v>
      </c>
      <c r="K39" s="4" t="s">
        <v>119</v>
      </c>
      <c r="L39" s="4">
        <v>3</v>
      </c>
      <c r="M39" s="4">
        <v>3500</v>
      </c>
      <c r="N39" s="4">
        <v>353</v>
      </c>
      <c r="O39" s="5">
        <v>42019</v>
      </c>
      <c r="P39" s="6" t="s">
        <v>11</v>
      </c>
      <c r="R39" s="17">
        <f t="shared" si="0"/>
        <v>317.79360000000003</v>
      </c>
      <c r="S39" s="17">
        <f t="shared" si="1"/>
        <v>-3.6000000000058208E-3</v>
      </c>
    </row>
    <row r="40" spans="1:19" s="15" customFormat="1" x14ac:dyDescent="0.25">
      <c r="A40" s="71"/>
      <c r="B40" s="69">
        <v>32</v>
      </c>
      <c r="C40" s="5">
        <v>42019</v>
      </c>
      <c r="D40" s="6" t="s">
        <v>14</v>
      </c>
      <c r="E40" s="6" t="s">
        <v>57</v>
      </c>
      <c r="F40" s="7">
        <v>2100</v>
      </c>
      <c r="G40" s="7">
        <v>0</v>
      </c>
      <c r="H40" s="7">
        <f t="shared" si="2"/>
        <v>2100</v>
      </c>
      <c r="I40" s="4" t="s">
        <v>121</v>
      </c>
      <c r="J40" s="8" t="s">
        <v>51</v>
      </c>
      <c r="K40" s="4" t="s">
        <v>89</v>
      </c>
      <c r="L40" s="4">
        <v>4</v>
      </c>
      <c r="M40" s="4">
        <v>1300</v>
      </c>
      <c r="N40" s="4">
        <v>133</v>
      </c>
      <c r="O40" s="5">
        <v>42019</v>
      </c>
      <c r="P40" s="6" t="s">
        <v>11</v>
      </c>
      <c r="R40" s="17">
        <v>0</v>
      </c>
      <c r="S40" s="17">
        <f t="shared" si="1"/>
        <v>0</v>
      </c>
    </row>
    <row r="41" spans="1:19" s="15" customFormat="1" x14ac:dyDescent="0.25">
      <c r="A41" s="71"/>
      <c r="B41" s="69">
        <v>33</v>
      </c>
      <c r="C41" s="5">
        <v>42019</v>
      </c>
      <c r="D41" s="6" t="s">
        <v>14</v>
      </c>
      <c r="E41" s="6" t="s">
        <v>122</v>
      </c>
      <c r="F41" s="7">
        <v>392.24</v>
      </c>
      <c r="G41" s="7">
        <v>62.76</v>
      </c>
      <c r="H41" s="7">
        <f t="shared" si="2"/>
        <v>455</v>
      </c>
      <c r="I41" s="4" t="s">
        <v>22</v>
      </c>
      <c r="J41" s="8" t="s">
        <v>21</v>
      </c>
      <c r="K41" s="4" t="s">
        <v>125</v>
      </c>
      <c r="L41" s="4">
        <v>4</v>
      </c>
      <c r="M41" s="4">
        <v>2400</v>
      </c>
      <c r="N41" s="4">
        <v>247</v>
      </c>
      <c r="O41" s="5">
        <v>42019</v>
      </c>
      <c r="P41" s="6" t="s">
        <v>11</v>
      </c>
      <c r="R41" s="17">
        <f>F41*0.16</f>
        <v>62.758400000000002</v>
      </c>
      <c r="S41" s="17">
        <f t="shared" ref="S41:S72" si="5">G41-R41</f>
        <v>1.5999999999962711E-3</v>
      </c>
    </row>
    <row r="42" spans="1:19" s="15" customFormat="1" x14ac:dyDescent="0.25">
      <c r="A42" s="71"/>
      <c r="B42" s="69">
        <v>34</v>
      </c>
      <c r="C42" s="5">
        <v>42019</v>
      </c>
      <c r="D42" s="6" t="s">
        <v>14</v>
      </c>
      <c r="E42" s="6" t="s">
        <v>123</v>
      </c>
      <c r="F42" s="7">
        <v>1218.9000000000001</v>
      </c>
      <c r="G42" s="7">
        <v>0</v>
      </c>
      <c r="H42" s="7">
        <f t="shared" si="2"/>
        <v>1218.9000000000001</v>
      </c>
      <c r="I42" s="4" t="s">
        <v>22</v>
      </c>
      <c r="J42" s="8" t="s">
        <v>76</v>
      </c>
      <c r="K42" s="4" t="s">
        <v>126</v>
      </c>
      <c r="L42" s="4">
        <v>4</v>
      </c>
      <c r="M42" s="4">
        <v>1200</v>
      </c>
      <c r="N42" s="4">
        <v>122</v>
      </c>
      <c r="O42" s="5">
        <v>42019</v>
      </c>
      <c r="P42" s="6" t="s">
        <v>11</v>
      </c>
      <c r="R42" s="17">
        <v>0</v>
      </c>
      <c r="S42" s="17">
        <f t="shared" si="5"/>
        <v>0</v>
      </c>
    </row>
    <row r="43" spans="1:19" s="15" customFormat="1" x14ac:dyDescent="0.25">
      <c r="A43" s="71"/>
      <c r="B43" s="69">
        <v>35</v>
      </c>
      <c r="C43" s="5">
        <v>42019</v>
      </c>
      <c r="D43" s="6" t="s">
        <v>14</v>
      </c>
      <c r="E43" s="6" t="s">
        <v>123</v>
      </c>
      <c r="F43" s="7">
        <v>1400</v>
      </c>
      <c r="G43" s="7">
        <v>0</v>
      </c>
      <c r="H43" s="7">
        <f t="shared" si="2"/>
        <v>1400</v>
      </c>
      <c r="I43" s="4" t="s">
        <v>22</v>
      </c>
      <c r="J43" s="8" t="s">
        <v>76</v>
      </c>
      <c r="K43" s="4" t="s">
        <v>127</v>
      </c>
      <c r="L43" s="4">
        <v>4</v>
      </c>
      <c r="M43" s="4">
        <v>1200</v>
      </c>
      <c r="N43" s="4">
        <v>122</v>
      </c>
      <c r="O43" s="5">
        <v>42019</v>
      </c>
      <c r="P43" s="6" t="s">
        <v>11</v>
      </c>
      <c r="R43" s="17">
        <v>0</v>
      </c>
      <c r="S43" s="17">
        <f t="shared" si="5"/>
        <v>0</v>
      </c>
    </row>
    <row r="44" spans="1:19" s="15" customFormat="1" x14ac:dyDescent="0.25">
      <c r="A44" s="71"/>
      <c r="B44" s="69">
        <v>36</v>
      </c>
      <c r="C44" s="5">
        <v>42019</v>
      </c>
      <c r="D44" s="6" t="s">
        <v>14</v>
      </c>
      <c r="E44" s="6" t="s">
        <v>124</v>
      </c>
      <c r="F44" s="7">
        <v>1308.7</v>
      </c>
      <c r="G44" s="7">
        <v>0</v>
      </c>
      <c r="H44" s="7">
        <f t="shared" si="2"/>
        <v>1308.7</v>
      </c>
      <c r="I44" s="4" t="s">
        <v>22</v>
      </c>
      <c r="J44" s="8" t="s">
        <v>79</v>
      </c>
      <c r="K44" s="4" t="s">
        <v>128</v>
      </c>
      <c r="L44" s="4">
        <v>4</v>
      </c>
      <c r="M44" s="4">
        <v>1200</v>
      </c>
      <c r="N44" s="4">
        <v>122</v>
      </c>
      <c r="O44" s="5">
        <v>42019</v>
      </c>
      <c r="P44" s="6" t="s">
        <v>11</v>
      </c>
      <c r="R44" s="17">
        <v>0</v>
      </c>
      <c r="S44" s="17">
        <f t="shared" si="5"/>
        <v>0</v>
      </c>
    </row>
    <row r="45" spans="1:19" s="15" customFormat="1" x14ac:dyDescent="0.25">
      <c r="A45" s="71"/>
      <c r="B45" s="69">
        <v>37</v>
      </c>
      <c r="C45" s="5">
        <v>42019</v>
      </c>
      <c r="D45" s="6" t="s">
        <v>14</v>
      </c>
      <c r="E45" s="6" t="s">
        <v>17</v>
      </c>
      <c r="F45" s="7">
        <v>4778.66</v>
      </c>
      <c r="G45" s="7">
        <v>764.58</v>
      </c>
      <c r="H45" s="7">
        <f t="shared" ref="H45:H52" si="6">SUM(F45:G45)</f>
        <v>5543.24</v>
      </c>
      <c r="I45" s="4" t="s">
        <v>55</v>
      </c>
      <c r="J45" s="8" t="s">
        <v>10</v>
      </c>
      <c r="K45" s="4">
        <v>9511287</v>
      </c>
      <c r="L45" s="4">
        <v>4</v>
      </c>
      <c r="M45" s="4">
        <v>3100</v>
      </c>
      <c r="N45" s="4">
        <v>311</v>
      </c>
      <c r="O45" s="5">
        <v>42019</v>
      </c>
      <c r="P45" s="6" t="s">
        <v>11</v>
      </c>
      <c r="R45" s="17">
        <f t="shared" ref="R45:R52" si="7">F45*0.16</f>
        <v>764.5856</v>
      </c>
      <c r="S45" s="17">
        <f t="shared" si="5"/>
        <v>-5.599999999958527E-3</v>
      </c>
    </row>
    <row r="46" spans="1:19" s="15" customFormat="1" x14ac:dyDescent="0.25">
      <c r="A46" s="71"/>
      <c r="B46" s="69">
        <v>38</v>
      </c>
      <c r="C46" s="5">
        <v>42020</v>
      </c>
      <c r="D46" s="6" t="s">
        <v>14</v>
      </c>
      <c r="E46" s="6" t="s">
        <v>37</v>
      </c>
      <c r="F46" s="7">
        <v>9678.7199999999993</v>
      </c>
      <c r="G46" s="7">
        <v>1548.59</v>
      </c>
      <c r="H46" s="7">
        <f t="shared" si="6"/>
        <v>11227.31</v>
      </c>
      <c r="I46" s="4" t="s">
        <v>55</v>
      </c>
      <c r="J46" s="8" t="s">
        <v>10</v>
      </c>
      <c r="K46" s="4">
        <v>9602004</v>
      </c>
      <c r="L46" s="4">
        <v>4</v>
      </c>
      <c r="M46" s="4">
        <v>3100</v>
      </c>
      <c r="N46" s="4">
        <v>311</v>
      </c>
      <c r="O46" s="5">
        <v>42020</v>
      </c>
      <c r="P46" s="6" t="s">
        <v>11</v>
      </c>
      <c r="R46" s="17">
        <f t="shared" si="7"/>
        <v>1548.5952</v>
      </c>
      <c r="S46" s="17">
        <f t="shared" si="5"/>
        <v>-5.2000000000589353E-3</v>
      </c>
    </row>
    <row r="47" spans="1:19" s="15" customFormat="1" x14ac:dyDescent="0.25">
      <c r="A47" s="71"/>
      <c r="B47" s="69">
        <v>39</v>
      </c>
      <c r="C47" s="5">
        <v>42020</v>
      </c>
      <c r="D47" s="6" t="s">
        <v>14</v>
      </c>
      <c r="E47" s="6" t="s">
        <v>38</v>
      </c>
      <c r="F47" s="7">
        <v>4308.43</v>
      </c>
      <c r="G47" s="7">
        <v>689.34</v>
      </c>
      <c r="H47" s="7">
        <f t="shared" si="6"/>
        <v>4997.7700000000004</v>
      </c>
      <c r="I47" s="4" t="s">
        <v>55</v>
      </c>
      <c r="J47" s="8" t="s">
        <v>10</v>
      </c>
      <c r="K47" s="4">
        <v>9602001</v>
      </c>
      <c r="L47" s="4">
        <v>4</v>
      </c>
      <c r="M47" s="4">
        <v>3100</v>
      </c>
      <c r="N47" s="4">
        <v>311</v>
      </c>
      <c r="O47" s="5">
        <v>42020</v>
      </c>
      <c r="P47" s="6" t="s">
        <v>11</v>
      </c>
      <c r="R47" s="17">
        <f t="shared" si="7"/>
        <v>689.3488000000001</v>
      </c>
      <c r="S47" s="17">
        <f t="shared" si="5"/>
        <v>-8.800000000064756E-3</v>
      </c>
    </row>
    <row r="48" spans="1:19" s="15" customFormat="1" x14ac:dyDescent="0.25">
      <c r="A48" s="71"/>
      <c r="B48" s="69">
        <v>40</v>
      </c>
      <c r="C48" s="5">
        <v>42020</v>
      </c>
      <c r="D48" s="6" t="s">
        <v>14</v>
      </c>
      <c r="E48" s="6" t="s">
        <v>39</v>
      </c>
      <c r="F48" s="7">
        <v>20391.650000000001</v>
      </c>
      <c r="G48" s="7">
        <v>3262.66</v>
      </c>
      <c r="H48" s="7">
        <f t="shared" si="6"/>
        <v>23654.31</v>
      </c>
      <c r="I48" s="4" t="s">
        <v>55</v>
      </c>
      <c r="J48" s="8" t="s">
        <v>10</v>
      </c>
      <c r="K48" s="4">
        <v>9602003</v>
      </c>
      <c r="L48" s="4">
        <v>4</v>
      </c>
      <c r="M48" s="4">
        <v>3100</v>
      </c>
      <c r="N48" s="4">
        <v>311</v>
      </c>
      <c r="O48" s="5">
        <v>42020</v>
      </c>
      <c r="P48" s="6" t="s">
        <v>11</v>
      </c>
      <c r="R48" s="17">
        <f t="shared" si="7"/>
        <v>3262.6640000000002</v>
      </c>
      <c r="S48" s="17">
        <f t="shared" si="5"/>
        <v>-4.0000000003601599E-3</v>
      </c>
    </row>
    <row r="49" spans="1:19" s="15" customFormat="1" x14ac:dyDescent="0.25">
      <c r="A49" s="71"/>
      <c r="B49" s="69">
        <v>41</v>
      </c>
      <c r="C49" s="5">
        <v>42021</v>
      </c>
      <c r="D49" s="6" t="s">
        <v>14</v>
      </c>
      <c r="E49" s="6" t="s">
        <v>40</v>
      </c>
      <c r="F49" s="7">
        <v>3267.34</v>
      </c>
      <c r="G49" s="7">
        <v>522.77</v>
      </c>
      <c r="H49" s="7">
        <f t="shared" si="6"/>
        <v>3790.11</v>
      </c>
      <c r="I49" s="4" t="s">
        <v>55</v>
      </c>
      <c r="J49" s="8" t="s">
        <v>10</v>
      </c>
      <c r="K49" s="4">
        <v>9602009</v>
      </c>
      <c r="L49" s="4">
        <v>4</v>
      </c>
      <c r="M49" s="4">
        <v>3100</v>
      </c>
      <c r="N49" s="4">
        <v>311</v>
      </c>
      <c r="O49" s="5">
        <v>42021</v>
      </c>
      <c r="P49" s="6" t="s">
        <v>11</v>
      </c>
      <c r="R49" s="17">
        <f t="shared" si="7"/>
        <v>522.77440000000001</v>
      </c>
      <c r="S49" s="17">
        <f t="shared" si="5"/>
        <v>-4.400000000032378E-3</v>
      </c>
    </row>
    <row r="50" spans="1:19" s="15" customFormat="1" x14ac:dyDescent="0.25">
      <c r="A50" s="71"/>
      <c r="B50" s="69">
        <v>42</v>
      </c>
      <c r="C50" s="5">
        <v>42021</v>
      </c>
      <c r="D50" s="6" t="s">
        <v>14</v>
      </c>
      <c r="E50" s="6" t="s">
        <v>84</v>
      </c>
      <c r="F50" s="7">
        <v>5554.2</v>
      </c>
      <c r="G50" s="7">
        <v>888.67</v>
      </c>
      <c r="H50" s="7">
        <f t="shared" si="6"/>
        <v>6442.87</v>
      </c>
      <c r="I50" s="4" t="s">
        <v>55</v>
      </c>
      <c r="J50" s="8" t="s">
        <v>10</v>
      </c>
      <c r="K50" s="4">
        <v>9602010</v>
      </c>
      <c r="L50" s="4">
        <v>4</v>
      </c>
      <c r="M50" s="4">
        <v>3100</v>
      </c>
      <c r="N50" s="4">
        <v>311</v>
      </c>
      <c r="O50" s="5">
        <v>42021</v>
      </c>
      <c r="P50" s="6" t="s">
        <v>11</v>
      </c>
      <c r="R50" s="17">
        <f t="shared" si="7"/>
        <v>888.67200000000003</v>
      </c>
      <c r="S50" s="17">
        <f t="shared" si="5"/>
        <v>-2.0000000000663931E-3</v>
      </c>
    </row>
    <row r="51" spans="1:19" s="15" customFormat="1" x14ac:dyDescent="0.25">
      <c r="A51" s="71"/>
      <c r="B51" s="69">
        <v>43</v>
      </c>
      <c r="C51" s="5">
        <v>42021</v>
      </c>
      <c r="D51" s="6" t="s">
        <v>14</v>
      </c>
      <c r="E51" s="6" t="s">
        <v>78</v>
      </c>
      <c r="F51" s="7">
        <v>3648.87</v>
      </c>
      <c r="G51" s="7">
        <v>583.80999999999995</v>
      </c>
      <c r="H51" s="7">
        <f t="shared" si="6"/>
        <v>4232.68</v>
      </c>
      <c r="I51" s="4" t="s">
        <v>55</v>
      </c>
      <c r="J51" s="8" t="s">
        <v>10</v>
      </c>
      <c r="K51" s="4">
        <v>9602011</v>
      </c>
      <c r="L51" s="4">
        <v>4</v>
      </c>
      <c r="M51" s="4">
        <v>3100</v>
      </c>
      <c r="N51" s="4">
        <v>311</v>
      </c>
      <c r="O51" s="5">
        <v>42021</v>
      </c>
      <c r="P51" s="6" t="s">
        <v>11</v>
      </c>
      <c r="R51" s="17">
        <f t="shared" si="7"/>
        <v>583.81920000000002</v>
      </c>
      <c r="S51" s="17">
        <f t="shared" si="5"/>
        <v>-9.2000000000780346E-3</v>
      </c>
    </row>
    <row r="52" spans="1:19" s="15" customFormat="1" x14ac:dyDescent="0.25">
      <c r="A52" s="71"/>
      <c r="B52" s="69">
        <v>44</v>
      </c>
      <c r="C52" s="5">
        <v>42021</v>
      </c>
      <c r="D52" s="6" t="s">
        <v>14</v>
      </c>
      <c r="E52" s="6" t="s">
        <v>63</v>
      </c>
      <c r="F52" s="7">
        <v>1780.8</v>
      </c>
      <c r="G52" s="7">
        <v>284.92</v>
      </c>
      <c r="H52" s="7">
        <f t="shared" si="6"/>
        <v>2065.7199999999998</v>
      </c>
      <c r="I52" s="4" t="s">
        <v>55</v>
      </c>
      <c r="J52" s="8" t="s">
        <v>10</v>
      </c>
      <c r="K52" s="4">
        <v>9602014</v>
      </c>
      <c r="L52" s="4">
        <v>4</v>
      </c>
      <c r="M52" s="4">
        <v>3100</v>
      </c>
      <c r="N52" s="4">
        <v>311</v>
      </c>
      <c r="O52" s="5">
        <v>42021</v>
      </c>
      <c r="P52" s="6" t="s">
        <v>11</v>
      </c>
      <c r="R52" s="17">
        <f t="shared" si="7"/>
        <v>284.928</v>
      </c>
      <c r="S52" s="17">
        <f t="shared" si="5"/>
        <v>-7.9999999999813554E-3</v>
      </c>
    </row>
    <row r="53" spans="1:19" s="15" customFormat="1" x14ac:dyDescent="0.25">
      <c r="A53" s="71"/>
      <c r="B53" s="69">
        <v>45</v>
      </c>
      <c r="C53" s="5">
        <v>42021</v>
      </c>
      <c r="D53" s="6" t="s">
        <v>14</v>
      </c>
      <c r="E53" s="6" t="s">
        <v>41</v>
      </c>
      <c r="F53" s="7">
        <v>10888.71</v>
      </c>
      <c r="G53" s="7">
        <v>0</v>
      </c>
      <c r="H53" s="7">
        <f t="shared" si="2"/>
        <v>10888.71</v>
      </c>
      <c r="I53" s="4" t="s">
        <v>55</v>
      </c>
      <c r="J53" s="8" t="s">
        <v>10</v>
      </c>
      <c r="K53" s="4">
        <v>9602018</v>
      </c>
      <c r="L53" s="4">
        <v>4</v>
      </c>
      <c r="M53" s="4">
        <v>3100</v>
      </c>
      <c r="N53" s="4">
        <v>311</v>
      </c>
      <c r="O53" s="5">
        <v>42021</v>
      </c>
      <c r="P53" s="6" t="s">
        <v>11</v>
      </c>
      <c r="R53" s="17">
        <v>0</v>
      </c>
      <c r="S53" s="17">
        <f t="shared" si="5"/>
        <v>0</v>
      </c>
    </row>
    <row r="54" spans="1:19" s="15" customFormat="1" x14ac:dyDescent="0.25">
      <c r="A54" s="71"/>
      <c r="B54" s="69">
        <v>46</v>
      </c>
      <c r="C54" s="5">
        <v>42020</v>
      </c>
      <c r="D54" s="6" t="s">
        <v>14</v>
      </c>
      <c r="E54" s="6" t="s">
        <v>158</v>
      </c>
      <c r="F54" s="7">
        <v>180</v>
      </c>
      <c r="G54" s="7">
        <v>0</v>
      </c>
      <c r="H54" s="7">
        <f t="shared" si="2"/>
        <v>180</v>
      </c>
      <c r="I54" s="4" t="s">
        <v>22</v>
      </c>
      <c r="J54" s="8" t="s">
        <v>53</v>
      </c>
      <c r="K54" s="4">
        <v>30</v>
      </c>
      <c r="L54" s="4">
        <v>4</v>
      </c>
      <c r="M54" s="4">
        <v>3500</v>
      </c>
      <c r="N54" s="4">
        <v>357</v>
      </c>
      <c r="O54" s="5">
        <v>41655</v>
      </c>
      <c r="P54" s="6" t="s">
        <v>11</v>
      </c>
      <c r="R54" s="17">
        <v>0</v>
      </c>
      <c r="S54" s="17">
        <f t="shared" si="5"/>
        <v>0</v>
      </c>
    </row>
    <row r="55" spans="1:19" s="15" customFormat="1" x14ac:dyDescent="0.25">
      <c r="A55" s="71"/>
      <c r="B55" s="69">
        <v>47</v>
      </c>
      <c r="C55" s="5">
        <v>42023</v>
      </c>
      <c r="D55" s="6" t="s">
        <v>14</v>
      </c>
      <c r="E55" s="6" t="s">
        <v>129</v>
      </c>
      <c r="F55" s="7">
        <v>7965</v>
      </c>
      <c r="G55" s="7">
        <v>0</v>
      </c>
      <c r="H55" s="7">
        <f t="shared" si="2"/>
        <v>7965</v>
      </c>
      <c r="I55" s="4" t="s">
        <v>55</v>
      </c>
      <c r="J55" s="8" t="s">
        <v>62</v>
      </c>
      <c r="K55" s="4">
        <v>111912798</v>
      </c>
      <c r="L55" s="4">
        <v>2</v>
      </c>
      <c r="M55" s="4">
        <v>3900</v>
      </c>
      <c r="N55" s="4">
        <v>392</v>
      </c>
      <c r="O55" s="5">
        <v>42023</v>
      </c>
      <c r="P55" s="6" t="s">
        <v>11</v>
      </c>
      <c r="R55" s="17">
        <v>0</v>
      </c>
      <c r="S55" s="17">
        <f t="shared" si="5"/>
        <v>0</v>
      </c>
    </row>
    <row r="56" spans="1:19" s="15" customFormat="1" x14ac:dyDescent="0.25">
      <c r="A56" s="71"/>
      <c r="B56" s="69">
        <v>48</v>
      </c>
      <c r="C56" s="5">
        <v>42024</v>
      </c>
      <c r="D56" s="6" t="s">
        <v>14</v>
      </c>
      <c r="E56" s="6" t="s">
        <v>130</v>
      </c>
      <c r="F56" s="7">
        <v>2100</v>
      </c>
      <c r="G56" s="7">
        <v>336</v>
      </c>
      <c r="H56" s="7">
        <f t="shared" si="2"/>
        <v>2436</v>
      </c>
      <c r="I56" s="4" t="s">
        <v>55</v>
      </c>
      <c r="J56" s="8" t="s">
        <v>24</v>
      </c>
      <c r="K56" s="4">
        <v>160</v>
      </c>
      <c r="L56" s="4">
        <v>4</v>
      </c>
      <c r="M56" s="4">
        <v>3500</v>
      </c>
      <c r="N56" s="4">
        <v>351</v>
      </c>
      <c r="O56" s="5">
        <v>42024</v>
      </c>
      <c r="P56" s="6" t="s">
        <v>11</v>
      </c>
      <c r="R56" s="17">
        <f t="shared" ref="R56:R73" si="8">F56*0.16</f>
        <v>336</v>
      </c>
      <c r="S56" s="17">
        <f t="shared" si="5"/>
        <v>0</v>
      </c>
    </row>
    <row r="57" spans="1:19" s="15" customFormat="1" x14ac:dyDescent="0.25">
      <c r="A57" s="71"/>
      <c r="B57" s="69">
        <v>49</v>
      </c>
      <c r="C57" s="5">
        <v>42389</v>
      </c>
      <c r="D57" s="6" t="s">
        <v>14</v>
      </c>
      <c r="E57" s="6" t="s">
        <v>154</v>
      </c>
      <c r="F57" s="7">
        <v>16000</v>
      </c>
      <c r="G57" s="7">
        <v>2560</v>
      </c>
      <c r="H57" s="7">
        <f t="shared" si="2"/>
        <v>18560</v>
      </c>
      <c r="I57" s="4" t="s">
        <v>131</v>
      </c>
      <c r="J57" s="8" t="s">
        <v>21</v>
      </c>
      <c r="K57" s="4" t="s">
        <v>132</v>
      </c>
      <c r="L57" s="4">
        <v>4</v>
      </c>
      <c r="M57" s="4">
        <v>2400</v>
      </c>
      <c r="N57" s="4">
        <v>247</v>
      </c>
      <c r="O57" s="5">
        <v>42024</v>
      </c>
      <c r="P57" s="6" t="s">
        <v>11</v>
      </c>
      <c r="R57" s="17">
        <f t="shared" si="8"/>
        <v>2560</v>
      </c>
      <c r="S57" s="17">
        <f t="shared" si="5"/>
        <v>0</v>
      </c>
    </row>
    <row r="58" spans="1:19" s="15" customFormat="1" x14ac:dyDescent="0.25">
      <c r="A58" s="71"/>
      <c r="B58" s="69">
        <v>50</v>
      </c>
      <c r="C58" s="5">
        <v>42026</v>
      </c>
      <c r="D58" s="6" t="s">
        <v>14</v>
      </c>
      <c r="E58" s="6" t="s">
        <v>155</v>
      </c>
      <c r="F58" s="7">
        <v>79984.22</v>
      </c>
      <c r="G58" s="7">
        <v>12797.48</v>
      </c>
      <c r="H58" s="7">
        <f t="shared" si="2"/>
        <v>92781.7</v>
      </c>
      <c r="I58" s="4" t="s">
        <v>55</v>
      </c>
      <c r="J58" s="8" t="s">
        <v>25</v>
      </c>
      <c r="K58" s="4" t="s">
        <v>134</v>
      </c>
      <c r="L58" s="4">
        <v>4</v>
      </c>
      <c r="M58" s="4">
        <v>2400</v>
      </c>
      <c r="N58" s="4">
        <v>249</v>
      </c>
      <c r="O58" s="5">
        <v>42026</v>
      </c>
      <c r="P58" s="6" t="s">
        <v>11</v>
      </c>
      <c r="R58" s="17">
        <f t="shared" si="8"/>
        <v>12797.475200000001</v>
      </c>
      <c r="S58" s="17">
        <f t="shared" si="5"/>
        <v>4.7999999987951014E-3</v>
      </c>
    </row>
    <row r="59" spans="1:19" s="15" customFormat="1" x14ac:dyDescent="0.25">
      <c r="A59" s="71"/>
      <c r="B59" s="69">
        <v>51</v>
      </c>
      <c r="C59" s="5">
        <v>42026</v>
      </c>
      <c r="D59" s="6" t="s">
        <v>14</v>
      </c>
      <c r="E59" s="6" t="s">
        <v>156</v>
      </c>
      <c r="F59" s="7">
        <v>120709.68</v>
      </c>
      <c r="G59" s="7">
        <v>19313.55</v>
      </c>
      <c r="H59" s="7">
        <f t="shared" si="2"/>
        <v>140023.22999999998</v>
      </c>
      <c r="I59" s="4" t="s">
        <v>55</v>
      </c>
      <c r="J59" s="8" t="s">
        <v>25</v>
      </c>
      <c r="K59" s="4" t="s">
        <v>135</v>
      </c>
      <c r="L59" s="4">
        <v>4</v>
      </c>
      <c r="M59" s="4">
        <v>2400</v>
      </c>
      <c r="N59" s="4">
        <v>249</v>
      </c>
      <c r="O59" s="5">
        <v>42026</v>
      </c>
      <c r="P59" s="6" t="s">
        <v>11</v>
      </c>
      <c r="R59" s="17">
        <f t="shared" si="8"/>
        <v>19313.5488</v>
      </c>
      <c r="S59" s="17">
        <f t="shared" si="5"/>
        <v>1.1999999987892807E-3</v>
      </c>
    </row>
    <row r="60" spans="1:19" s="15" customFormat="1" x14ac:dyDescent="0.25">
      <c r="A60" s="71"/>
      <c r="B60" s="69">
        <v>52</v>
      </c>
      <c r="C60" s="5">
        <v>42026</v>
      </c>
      <c r="D60" s="6" t="s">
        <v>8</v>
      </c>
      <c r="E60" s="6" t="s">
        <v>136</v>
      </c>
      <c r="F60" s="7">
        <v>4689.88</v>
      </c>
      <c r="G60" s="7">
        <v>750.38</v>
      </c>
      <c r="H60" s="7">
        <f t="shared" si="2"/>
        <v>5440.26</v>
      </c>
      <c r="I60" s="4" t="s">
        <v>138</v>
      </c>
      <c r="J60" s="8" t="s">
        <v>27</v>
      </c>
      <c r="K60" s="4">
        <v>796</v>
      </c>
      <c r="L60" s="4">
        <v>2</v>
      </c>
      <c r="M60" s="4">
        <v>3300</v>
      </c>
      <c r="N60" s="4">
        <v>339</v>
      </c>
      <c r="O60" s="5">
        <v>42026</v>
      </c>
      <c r="P60" s="6" t="s">
        <v>11</v>
      </c>
      <c r="R60" s="17">
        <f t="shared" si="8"/>
        <v>750.38080000000002</v>
      </c>
      <c r="S60" s="17">
        <f t="shared" si="5"/>
        <v>-8.0000000002655725E-4</v>
      </c>
    </row>
    <row r="61" spans="1:19" s="15" customFormat="1" x14ac:dyDescent="0.25">
      <c r="A61" s="71"/>
      <c r="B61" s="69">
        <v>53</v>
      </c>
      <c r="C61" s="5">
        <v>42026</v>
      </c>
      <c r="D61" s="6" t="s">
        <v>8</v>
      </c>
      <c r="E61" s="6" t="s">
        <v>137</v>
      </c>
      <c r="F61" s="7">
        <v>5416.45</v>
      </c>
      <c r="G61" s="7">
        <v>866.63</v>
      </c>
      <c r="H61" s="7">
        <f t="shared" si="2"/>
        <v>6283.08</v>
      </c>
      <c r="I61" s="4" t="s">
        <v>138</v>
      </c>
      <c r="J61" s="8" t="s">
        <v>27</v>
      </c>
      <c r="K61" s="4">
        <v>797</v>
      </c>
      <c r="L61" s="4">
        <v>2</v>
      </c>
      <c r="M61" s="4">
        <v>3300</v>
      </c>
      <c r="N61" s="4">
        <v>339</v>
      </c>
      <c r="O61" s="5">
        <v>42026</v>
      </c>
      <c r="P61" s="6" t="s">
        <v>11</v>
      </c>
      <c r="R61" s="17">
        <f t="shared" si="8"/>
        <v>866.63199999999995</v>
      </c>
      <c r="S61" s="17">
        <f t="shared" si="5"/>
        <v>-1.9999999999527063E-3</v>
      </c>
    </row>
    <row r="62" spans="1:19" s="15" customFormat="1" x14ac:dyDescent="0.25">
      <c r="A62" s="71"/>
      <c r="B62" s="69">
        <v>54</v>
      </c>
      <c r="C62" s="5">
        <v>42027</v>
      </c>
      <c r="D62" s="6" t="s">
        <v>14</v>
      </c>
      <c r="E62" s="6" t="s">
        <v>140</v>
      </c>
      <c r="F62" s="7">
        <v>69400</v>
      </c>
      <c r="G62" s="7">
        <v>11104</v>
      </c>
      <c r="H62" s="7">
        <f t="shared" si="2"/>
        <v>80504</v>
      </c>
      <c r="I62" s="4" t="s">
        <v>55</v>
      </c>
      <c r="J62" s="8" t="s">
        <v>139</v>
      </c>
      <c r="K62" s="4">
        <v>334</v>
      </c>
      <c r="L62" s="4">
        <v>4</v>
      </c>
      <c r="M62" s="4">
        <v>3500</v>
      </c>
      <c r="N62" s="4">
        <v>357</v>
      </c>
      <c r="O62" s="5">
        <v>42027</v>
      </c>
      <c r="P62" s="6" t="s">
        <v>11</v>
      </c>
      <c r="R62" s="17">
        <f t="shared" si="8"/>
        <v>11104</v>
      </c>
      <c r="S62" s="17">
        <f t="shared" si="5"/>
        <v>0</v>
      </c>
    </row>
    <row r="63" spans="1:19" s="15" customFormat="1" x14ac:dyDescent="0.25">
      <c r="A63" s="71"/>
      <c r="B63" s="69">
        <v>55</v>
      </c>
      <c r="C63" s="5">
        <v>42028</v>
      </c>
      <c r="D63" s="6" t="s">
        <v>20</v>
      </c>
      <c r="E63" s="6" t="s">
        <v>141</v>
      </c>
      <c r="F63" s="7">
        <v>30646.55</v>
      </c>
      <c r="G63" s="7">
        <v>4903.45</v>
      </c>
      <c r="H63" s="7">
        <f t="shared" si="2"/>
        <v>35550</v>
      </c>
      <c r="I63" s="4" t="s">
        <v>142</v>
      </c>
      <c r="J63" s="8" t="s">
        <v>143</v>
      </c>
      <c r="K63" s="4">
        <v>34</v>
      </c>
      <c r="L63" s="4">
        <v>1</v>
      </c>
      <c r="M63" s="4">
        <v>4100</v>
      </c>
      <c r="N63" s="4">
        <v>411</v>
      </c>
      <c r="O63" s="5">
        <v>42028</v>
      </c>
      <c r="P63" s="6" t="s">
        <v>11</v>
      </c>
      <c r="R63" s="17">
        <f t="shared" si="8"/>
        <v>4903.4480000000003</v>
      </c>
      <c r="S63" s="17">
        <f t="shared" si="5"/>
        <v>1.9999999994979589E-3</v>
      </c>
    </row>
    <row r="64" spans="1:19" s="15" customFormat="1" x14ac:dyDescent="0.25">
      <c r="A64" s="71"/>
      <c r="B64" s="69">
        <v>56</v>
      </c>
      <c r="C64" s="5">
        <v>42028</v>
      </c>
      <c r="D64" s="6" t="s">
        <v>14</v>
      </c>
      <c r="E64" s="6" t="s">
        <v>144</v>
      </c>
      <c r="F64" s="7">
        <v>265</v>
      </c>
      <c r="G64" s="7">
        <v>42.4</v>
      </c>
      <c r="H64" s="7">
        <f t="shared" si="2"/>
        <v>307.39999999999998</v>
      </c>
      <c r="I64" s="4" t="s">
        <v>22</v>
      </c>
      <c r="J64" s="8" t="s">
        <v>145</v>
      </c>
      <c r="K64" s="4">
        <v>239</v>
      </c>
      <c r="L64" s="4">
        <v>4</v>
      </c>
      <c r="M64" s="4">
        <v>3500</v>
      </c>
      <c r="N64" s="4">
        <v>355</v>
      </c>
      <c r="O64" s="5">
        <v>42028</v>
      </c>
      <c r="P64" s="6" t="s">
        <v>11</v>
      </c>
      <c r="R64" s="17">
        <f t="shared" si="8"/>
        <v>42.4</v>
      </c>
      <c r="S64" s="17">
        <f t="shared" si="5"/>
        <v>0</v>
      </c>
    </row>
    <row r="65" spans="1:19" s="15" customFormat="1" x14ac:dyDescent="0.25">
      <c r="A65" s="71"/>
      <c r="B65" s="69">
        <v>57</v>
      </c>
      <c r="C65" s="5">
        <v>42030</v>
      </c>
      <c r="D65" s="6" t="s">
        <v>14</v>
      </c>
      <c r="E65" s="6" t="s">
        <v>133</v>
      </c>
      <c r="F65" s="7">
        <v>8500</v>
      </c>
      <c r="G65" s="7">
        <v>1360</v>
      </c>
      <c r="H65" s="7">
        <f t="shared" si="2"/>
        <v>9860</v>
      </c>
      <c r="I65" s="4" t="s">
        <v>147</v>
      </c>
      <c r="J65" s="8" t="s">
        <v>98</v>
      </c>
      <c r="K65" s="4" t="s">
        <v>87</v>
      </c>
      <c r="L65" s="4">
        <v>4</v>
      </c>
      <c r="M65" s="4">
        <v>2400</v>
      </c>
      <c r="N65" s="4">
        <v>249</v>
      </c>
      <c r="O65" s="5">
        <v>42030</v>
      </c>
      <c r="P65" s="6" t="s">
        <v>11</v>
      </c>
      <c r="R65" s="17">
        <f t="shared" si="8"/>
        <v>1360</v>
      </c>
      <c r="S65" s="17">
        <f t="shared" si="5"/>
        <v>0</v>
      </c>
    </row>
    <row r="66" spans="1:19" s="15" customFormat="1" x14ac:dyDescent="0.25">
      <c r="A66" s="71"/>
      <c r="B66" s="69">
        <v>58</v>
      </c>
      <c r="C66" s="5">
        <v>42030</v>
      </c>
      <c r="D66" s="6" t="s">
        <v>14</v>
      </c>
      <c r="E66" s="6" t="s">
        <v>146</v>
      </c>
      <c r="F66" s="7">
        <v>1700</v>
      </c>
      <c r="G66" s="7">
        <v>272</v>
      </c>
      <c r="H66" s="7">
        <f t="shared" si="2"/>
        <v>1972</v>
      </c>
      <c r="I66" s="4" t="s">
        <v>147</v>
      </c>
      <c r="J66" s="8" t="s">
        <v>98</v>
      </c>
      <c r="K66" s="4" t="s">
        <v>87</v>
      </c>
      <c r="L66" s="4">
        <v>4</v>
      </c>
      <c r="M66" s="4">
        <v>2400</v>
      </c>
      <c r="N66" s="4">
        <v>249</v>
      </c>
      <c r="O66" s="5">
        <v>42030</v>
      </c>
      <c r="P66" s="6" t="s">
        <v>11</v>
      </c>
      <c r="R66" s="17">
        <f t="shared" si="8"/>
        <v>272</v>
      </c>
      <c r="S66" s="17">
        <f t="shared" si="5"/>
        <v>0</v>
      </c>
    </row>
    <row r="67" spans="1:19" s="15" customFormat="1" x14ac:dyDescent="0.25">
      <c r="A67" s="71"/>
      <c r="B67" s="69">
        <v>59</v>
      </c>
      <c r="C67" s="5">
        <v>42031</v>
      </c>
      <c r="D67" s="6" t="s">
        <v>14</v>
      </c>
      <c r="E67" s="6" t="s">
        <v>45</v>
      </c>
      <c r="F67" s="7">
        <v>6864.44</v>
      </c>
      <c r="G67" s="7">
        <v>1098.31</v>
      </c>
      <c r="H67" s="7">
        <f t="shared" si="2"/>
        <v>7962.75</v>
      </c>
      <c r="I67" s="4" t="s">
        <v>55</v>
      </c>
      <c r="J67" s="8" t="s">
        <v>10</v>
      </c>
      <c r="K67" s="4">
        <v>9657350</v>
      </c>
      <c r="L67" s="4">
        <v>4</v>
      </c>
      <c r="M67" s="4">
        <v>3100</v>
      </c>
      <c r="N67" s="4">
        <v>311</v>
      </c>
      <c r="O67" s="5">
        <v>42031</v>
      </c>
      <c r="P67" s="6" t="s">
        <v>11</v>
      </c>
      <c r="R67" s="17">
        <f t="shared" si="8"/>
        <v>1098.3104000000001</v>
      </c>
      <c r="S67" s="17">
        <f t="shared" si="5"/>
        <v>-4.0000000012696546E-4</v>
      </c>
    </row>
    <row r="68" spans="1:19" s="15" customFormat="1" x14ac:dyDescent="0.25">
      <c r="A68" s="71"/>
      <c r="B68" s="69">
        <v>60</v>
      </c>
      <c r="C68" s="5">
        <v>42031</v>
      </c>
      <c r="D68" s="6" t="s">
        <v>14</v>
      </c>
      <c r="E68" s="6" t="s">
        <v>44</v>
      </c>
      <c r="F68" s="7">
        <v>2058.64</v>
      </c>
      <c r="G68" s="7">
        <v>329.38</v>
      </c>
      <c r="H68" s="7">
        <f t="shared" si="2"/>
        <v>2388.02</v>
      </c>
      <c r="I68" s="4" t="s">
        <v>55</v>
      </c>
      <c r="J68" s="8" t="s">
        <v>10</v>
      </c>
      <c r="K68" s="4">
        <v>9657351</v>
      </c>
      <c r="L68" s="4">
        <v>4</v>
      </c>
      <c r="M68" s="4">
        <v>3100</v>
      </c>
      <c r="N68" s="4">
        <v>311</v>
      </c>
      <c r="O68" s="5">
        <v>42031</v>
      </c>
      <c r="P68" s="6" t="s">
        <v>11</v>
      </c>
      <c r="R68" s="17">
        <f t="shared" si="8"/>
        <v>329.38239999999996</v>
      </c>
      <c r="S68" s="17">
        <f t="shared" si="5"/>
        <v>-2.3999999999659849E-3</v>
      </c>
    </row>
    <row r="69" spans="1:19" s="15" customFormat="1" x14ac:dyDescent="0.25">
      <c r="A69" s="71"/>
      <c r="B69" s="69">
        <v>61</v>
      </c>
      <c r="C69" s="5">
        <v>42032</v>
      </c>
      <c r="D69" s="6" t="s">
        <v>14</v>
      </c>
      <c r="E69" s="6" t="s">
        <v>153</v>
      </c>
      <c r="F69" s="7">
        <v>14150</v>
      </c>
      <c r="G69" s="7">
        <v>2264</v>
      </c>
      <c r="H69" s="7">
        <f>SUM(F69:G69)</f>
        <v>16414</v>
      </c>
      <c r="I69" s="4" t="s">
        <v>151</v>
      </c>
      <c r="J69" s="8" t="s">
        <v>21</v>
      </c>
      <c r="K69" s="4" t="s">
        <v>148</v>
      </c>
      <c r="L69" s="4">
        <v>4</v>
      </c>
      <c r="M69" s="4">
        <v>2400</v>
      </c>
      <c r="N69" s="4">
        <v>247</v>
      </c>
      <c r="O69" s="5">
        <v>42032</v>
      </c>
      <c r="P69" s="6" t="s">
        <v>11</v>
      </c>
      <c r="R69" s="17">
        <f t="shared" si="8"/>
        <v>2264</v>
      </c>
      <c r="S69" s="17">
        <f t="shared" si="5"/>
        <v>0</v>
      </c>
    </row>
    <row r="70" spans="1:19" s="15" customFormat="1" x14ac:dyDescent="0.25">
      <c r="A70" s="71"/>
      <c r="B70" s="69">
        <v>62</v>
      </c>
      <c r="C70" s="5">
        <v>42032</v>
      </c>
      <c r="D70" s="6" t="s">
        <v>14</v>
      </c>
      <c r="E70" s="6" t="s">
        <v>152</v>
      </c>
      <c r="F70" s="7">
        <v>1465.52</v>
      </c>
      <c r="G70" s="7">
        <v>234.48</v>
      </c>
      <c r="H70" s="7">
        <f>SUM(F70:G70)</f>
        <v>1700</v>
      </c>
      <c r="I70" s="4" t="s">
        <v>151</v>
      </c>
      <c r="J70" s="8" t="s">
        <v>21</v>
      </c>
      <c r="K70" s="4" t="s">
        <v>149</v>
      </c>
      <c r="L70" s="4">
        <v>4</v>
      </c>
      <c r="M70" s="4">
        <v>2400</v>
      </c>
      <c r="N70" s="4">
        <v>247</v>
      </c>
      <c r="O70" s="5">
        <v>42032</v>
      </c>
      <c r="P70" s="6" t="s">
        <v>11</v>
      </c>
      <c r="R70" s="17">
        <f t="shared" si="8"/>
        <v>234.48320000000001</v>
      </c>
      <c r="S70" s="17">
        <f t="shared" si="5"/>
        <v>-3.2000000000209639E-3</v>
      </c>
    </row>
    <row r="71" spans="1:19" s="15" customFormat="1" x14ac:dyDescent="0.25">
      <c r="A71" s="71"/>
      <c r="B71" s="69">
        <v>63</v>
      </c>
      <c r="C71" s="5">
        <v>42032</v>
      </c>
      <c r="D71" s="6" t="s">
        <v>14</v>
      </c>
      <c r="E71" s="6" t="s">
        <v>153</v>
      </c>
      <c r="F71" s="7">
        <v>1831.9</v>
      </c>
      <c r="G71" s="7">
        <v>293.10000000000002</v>
      </c>
      <c r="H71" s="7">
        <f>SUM(F71:G71)</f>
        <v>2125</v>
      </c>
      <c r="I71" s="4" t="s">
        <v>151</v>
      </c>
      <c r="J71" s="8" t="s">
        <v>21</v>
      </c>
      <c r="K71" s="4" t="s">
        <v>150</v>
      </c>
      <c r="L71" s="4">
        <v>4</v>
      </c>
      <c r="M71" s="4">
        <v>2400</v>
      </c>
      <c r="N71" s="4">
        <v>247</v>
      </c>
      <c r="O71" s="5">
        <v>42032</v>
      </c>
      <c r="P71" s="6" t="s">
        <v>11</v>
      </c>
      <c r="R71" s="17">
        <f t="shared" si="8"/>
        <v>293.10400000000004</v>
      </c>
      <c r="S71" s="17">
        <f t="shared" si="5"/>
        <v>-4.0000000000190994E-3</v>
      </c>
    </row>
    <row r="72" spans="1:19" s="15" customFormat="1" x14ac:dyDescent="0.25">
      <c r="A72" s="71"/>
      <c r="B72" s="69">
        <v>64</v>
      </c>
      <c r="C72" s="5">
        <v>42032</v>
      </c>
      <c r="D72" s="6" t="s">
        <v>14</v>
      </c>
      <c r="E72" s="6" t="s">
        <v>157</v>
      </c>
      <c r="F72" s="7">
        <v>870</v>
      </c>
      <c r="G72" s="7">
        <v>139.19999999999999</v>
      </c>
      <c r="H72" s="7">
        <f t="shared" si="2"/>
        <v>1009.2</v>
      </c>
      <c r="I72" s="4" t="s">
        <v>22</v>
      </c>
      <c r="J72" s="8" t="s">
        <v>58</v>
      </c>
      <c r="K72" s="4">
        <v>368</v>
      </c>
      <c r="L72" s="4">
        <v>4</v>
      </c>
      <c r="M72" s="4">
        <v>2900</v>
      </c>
      <c r="N72" s="4">
        <v>296</v>
      </c>
      <c r="O72" s="5">
        <v>42032</v>
      </c>
      <c r="P72" s="6" t="s">
        <v>11</v>
      </c>
      <c r="R72" s="17">
        <f t="shared" si="8"/>
        <v>139.20000000000002</v>
      </c>
      <c r="S72" s="17">
        <f t="shared" si="5"/>
        <v>0</v>
      </c>
    </row>
    <row r="73" spans="1:19" s="15" customFormat="1" x14ac:dyDescent="0.25">
      <c r="A73" s="71"/>
      <c r="B73" s="69">
        <v>65</v>
      </c>
      <c r="C73" s="5">
        <v>42032</v>
      </c>
      <c r="D73" s="6" t="s">
        <v>14</v>
      </c>
      <c r="E73" s="6" t="s">
        <v>67</v>
      </c>
      <c r="F73" s="7">
        <v>541.08000000000004</v>
      </c>
      <c r="G73" s="7">
        <v>83.92</v>
      </c>
      <c r="H73" s="7">
        <f t="shared" si="2"/>
        <v>625</v>
      </c>
      <c r="I73" s="4" t="s">
        <v>22</v>
      </c>
      <c r="J73" s="8" t="s">
        <v>59</v>
      </c>
      <c r="K73" s="4">
        <v>2857</v>
      </c>
      <c r="L73" s="4">
        <v>4</v>
      </c>
      <c r="M73" s="4">
        <v>2600</v>
      </c>
      <c r="N73" s="4">
        <v>261</v>
      </c>
      <c r="O73" s="5">
        <v>42032</v>
      </c>
      <c r="P73" s="6" t="s">
        <v>11</v>
      </c>
      <c r="R73" s="17">
        <f t="shared" si="8"/>
        <v>86.572800000000015</v>
      </c>
      <c r="S73" s="17">
        <f t="shared" ref="S73:S77" si="9">G73-R73</f>
        <v>-2.6528000000000134</v>
      </c>
    </row>
    <row r="74" spans="1:19" x14ac:dyDescent="0.25">
      <c r="B74" s="69">
        <v>68</v>
      </c>
      <c r="C74" s="5">
        <v>42034</v>
      </c>
      <c r="D74" s="6" t="s">
        <v>14</v>
      </c>
      <c r="E74" s="6" t="s">
        <v>158</v>
      </c>
      <c r="F74" s="7">
        <v>4480</v>
      </c>
      <c r="G74" s="7">
        <v>0</v>
      </c>
      <c r="H74" s="7">
        <f>SUM(F74:G74)</f>
        <v>4480</v>
      </c>
      <c r="I74" s="4" t="s">
        <v>22</v>
      </c>
      <c r="J74" s="8" t="s">
        <v>53</v>
      </c>
      <c r="K74" s="4">
        <v>35</v>
      </c>
      <c r="L74" s="4">
        <v>4</v>
      </c>
      <c r="M74" s="4">
        <v>3500</v>
      </c>
      <c r="N74" s="4">
        <v>351</v>
      </c>
      <c r="O74" s="5">
        <v>42034</v>
      </c>
      <c r="P74" s="6" t="s">
        <v>11</v>
      </c>
      <c r="R74" s="17">
        <v>0</v>
      </c>
      <c r="S74" s="17">
        <f t="shared" si="9"/>
        <v>0</v>
      </c>
    </row>
    <row r="75" spans="1:19" x14ac:dyDescent="0.25">
      <c r="B75" s="69">
        <v>69</v>
      </c>
      <c r="C75" s="5">
        <v>42034</v>
      </c>
      <c r="D75" s="6" t="s">
        <v>14</v>
      </c>
      <c r="E75" s="6" t="s">
        <v>159</v>
      </c>
      <c r="F75" s="7">
        <v>1308.7</v>
      </c>
      <c r="G75" s="7">
        <v>0</v>
      </c>
      <c r="H75" s="7">
        <f>SUM(F75:G75)</f>
        <v>1308.7</v>
      </c>
      <c r="I75" s="4" t="s">
        <v>22</v>
      </c>
      <c r="J75" s="8" t="s">
        <v>161</v>
      </c>
      <c r="K75" s="4" t="s">
        <v>163</v>
      </c>
      <c r="L75" s="4">
        <v>4</v>
      </c>
      <c r="M75" s="4">
        <v>1200</v>
      </c>
      <c r="N75" s="4">
        <v>122</v>
      </c>
      <c r="O75" s="5">
        <v>42034</v>
      </c>
      <c r="P75" s="6" t="s">
        <v>11</v>
      </c>
      <c r="R75" s="17">
        <v>0</v>
      </c>
      <c r="S75" s="17">
        <f t="shared" si="9"/>
        <v>0</v>
      </c>
    </row>
    <row r="76" spans="1:19" x14ac:dyDescent="0.25">
      <c r="B76" s="69">
        <v>70</v>
      </c>
      <c r="C76" s="5">
        <v>42034</v>
      </c>
      <c r="D76" s="6" t="s">
        <v>14</v>
      </c>
      <c r="E76" s="6" t="s">
        <v>160</v>
      </c>
      <c r="F76" s="7">
        <v>1308.7</v>
      </c>
      <c r="G76" s="7">
        <v>0</v>
      </c>
      <c r="H76" s="7">
        <f>SUM(F76:G76)</f>
        <v>1308.7</v>
      </c>
      <c r="I76" s="4" t="s">
        <v>22</v>
      </c>
      <c r="J76" s="8" t="s">
        <v>162</v>
      </c>
      <c r="K76" s="4" t="s">
        <v>164</v>
      </c>
      <c r="L76" s="4">
        <v>4</v>
      </c>
      <c r="M76" s="4">
        <v>1200</v>
      </c>
      <c r="N76" s="4">
        <v>122</v>
      </c>
      <c r="O76" s="5">
        <v>42034</v>
      </c>
      <c r="P76" s="6" t="s">
        <v>11</v>
      </c>
      <c r="R76" s="17">
        <v>0</v>
      </c>
      <c r="S76" s="17">
        <f t="shared" si="9"/>
        <v>0</v>
      </c>
    </row>
    <row r="77" spans="1:19" x14ac:dyDescent="0.25">
      <c r="B77" s="69">
        <v>71</v>
      </c>
      <c r="C77" s="5">
        <v>42034</v>
      </c>
      <c r="D77" s="6" t="s">
        <v>14</v>
      </c>
      <c r="E77" s="6" t="s">
        <v>57</v>
      </c>
      <c r="F77" s="7">
        <v>3810</v>
      </c>
      <c r="G77" s="7">
        <v>0</v>
      </c>
      <c r="H77" s="7">
        <f>SUM(F77:G77)</f>
        <v>3810</v>
      </c>
      <c r="I77" s="4" t="s">
        <v>165</v>
      </c>
      <c r="J77" s="8" t="s">
        <v>51</v>
      </c>
      <c r="K77" s="4" t="s">
        <v>89</v>
      </c>
      <c r="L77" s="4">
        <v>4</v>
      </c>
      <c r="M77" s="4">
        <v>1300</v>
      </c>
      <c r="N77" s="4">
        <v>133</v>
      </c>
      <c r="O77" s="5">
        <v>42034</v>
      </c>
      <c r="P77" s="6" t="s">
        <v>11</v>
      </c>
      <c r="R77" s="17">
        <v>0</v>
      </c>
      <c r="S77" s="17">
        <f t="shared" si="9"/>
        <v>0</v>
      </c>
    </row>
    <row r="78" spans="1:19" s="15" customFormat="1" x14ac:dyDescent="0.25">
      <c r="A78" s="71"/>
      <c r="B78" s="53"/>
      <c r="C78" s="21"/>
      <c r="D78" s="22"/>
      <c r="E78" s="22"/>
      <c r="F78" s="68"/>
      <c r="G78" s="68"/>
      <c r="H78" s="68"/>
      <c r="I78" s="20"/>
      <c r="J78" s="23"/>
      <c r="K78" s="20"/>
      <c r="L78" s="20"/>
      <c r="M78" s="20"/>
      <c r="N78" s="20"/>
      <c r="O78" s="21"/>
      <c r="P78" s="22"/>
      <c r="R78" s="17"/>
      <c r="S78" s="17"/>
    </row>
    <row r="79" spans="1:19" x14ac:dyDescent="0.25">
      <c r="B79" s="51" t="s">
        <v>69</v>
      </c>
      <c r="C79" s="44" t="s">
        <v>69</v>
      </c>
      <c r="D79" s="24" t="s">
        <v>69</v>
      </c>
      <c r="E79" s="30" t="s">
        <v>69</v>
      </c>
      <c r="F79" s="28" t="s">
        <v>69</v>
      </c>
      <c r="G79" s="28" t="s">
        <v>69</v>
      </c>
      <c r="H79" s="31" t="s">
        <v>69</v>
      </c>
      <c r="I79" s="29" t="s">
        <v>69</v>
      </c>
      <c r="J79" s="23" t="s">
        <v>69</v>
      </c>
      <c r="K79" s="20" t="s">
        <v>69</v>
      </c>
      <c r="L79" s="20" t="s">
        <v>69</v>
      </c>
      <c r="M79" s="20" t="s">
        <v>69</v>
      </c>
      <c r="N79" s="20" t="s">
        <v>69</v>
      </c>
      <c r="O79" s="21" t="s">
        <v>69</v>
      </c>
      <c r="P79" s="22" t="s">
        <v>69</v>
      </c>
      <c r="S79" s="38"/>
    </row>
    <row r="80" spans="1:19" x14ac:dyDescent="0.25">
      <c r="B80" s="89">
        <v>42036</v>
      </c>
      <c r="C80" s="89"/>
      <c r="D80" s="24" t="s">
        <v>69</v>
      </c>
      <c r="E80" s="30" t="s">
        <v>69</v>
      </c>
      <c r="F80" s="28" t="s">
        <v>69</v>
      </c>
      <c r="G80" s="28" t="s">
        <v>69</v>
      </c>
      <c r="H80" s="31" t="s">
        <v>69</v>
      </c>
      <c r="I80" s="29" t="s">
        <v>69</v>
      </c>
      <c r="J80" s="23" t="s">
        <v>69</v>
      </c>
      <c r="K80" s="20" t="s">
        <v>69</v>
      </c>
      <c r="L80" s="20" t="s">
        <v>69</v>
      </c>
      <c r="M80" s="20" t="s">
        <v>69</v>
      </c>
      <c r="N80" s="20" t="s">
        <v>69</v>
      </c>
      <c r="O80" s="21" t="s">
        <v>69</v>
      </c>
      <c r="P80" s="22" t="s">
        <v>69</v>
      </c>
    </row>
    <row r="81" spans="1:53" s="58" customFormat="1" ht="8.25" customHeight="1" x14ac:dyDescent="0.25">
      <c r="A81" s="70"/>
      <c r="B81" s="81"/>
      <c r="C81" s="59"/>
      <c r="D81" s="74"/>
      <c r="E81" s="74"/>
      <c r="F81" s="74"/>
      <c r="G81" s="75"/>
      <c r="H81" s="76"/>
      <c r="I81" s="77"/>
      <c r="J81" s="78"/>
      <c r="K81" s="77"/>
      <c r="L81" s="77"/>
      <c r="M81" s="77"/>
      <c r="N81" s="77"/>
      <c r="O81" s="79"/>
      <c r="P81" s="80"/>
    </row>
    <row r="82" spans="1:53" s="19" customFormat="1" ht="15.75" customHeight="1" x14ac:dyDescent="0.15">
      <c r="A82" s="73"/>
      <c r="B82" s="52">
        <v>72</v>
      </c>
      <c r="C82" s="5">
        <v>42038</v>
      </c>
      <c r="D82" s="6" t="s">
        <v>14</v>
      </c>
      <c r="E82" s="6" t="s">
        <v>235</v>
      </c>
      <c r="F82" s="26">
        <v>24500</v>
      </c>
      <c r="G82" s="26">
        <v>3920</v>
      </c>
      <c r="H82" s="26">
        <f>SUM(F82:G82)</f>
        <v>28420</v>
      </c>
      <c r="I82" s="4" t="s">
        <v>55</v>
      </c>
      <c r="J82" s="8" t="s">
        <v>24</v>
      </c>
      <c r="K82" s="4">
        <v>173</v>
      </c>
      <c r="L82" s="4">
        <v>4</v>
      </c>
      <c r="M82" s="4">
        <v>2500</v>
      </c>
      <c r="N82" s="4">
        <v>259</v>
      </c>
      <c r="O82" s="5">
        <v>42039</v>
      </c>
      <c r="P82" s="6" t="s">
        <v>11</v>
      </c>
      <c r="Q82" s="17"/>
      <c r="R82" s="17">
        <f>F82*0.16</f>
        <v>3920</v>
      </c>
      <c r="S82" s="17">
        <f t="shared" ref="S82:S113" si="10">G82-R82</f>
        <v>0</v>
      </c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</row>
    <row r="83" spans="1:53" s="19" customFormat="1" ht="15.75" customHeight="1" x14ac:dyDescent="0.15">
      <c r="A83" s="73"/>
      <c r="B83" s="69">
        <v>73</v>
      </c>
      <c r="C83" s="5">
        <v>42039</v>
      </c>
      <c r="D83" s="6" t="s">
        <v>8</v>
      </c>
      <c r="E83" s="6" t="s">
        <v>12</v>
      </c>
      <c r="F83" s="7">
        <v>1613.62</v>
      </c>
      <c r="G83" s="7">
        <v>258.14999999999998</v>
      </c>
      <c r="H83" s="26">
        <f t="shared" ref="H83:H112" si="11">SUM(F83:G83)</f>
        <v>1871.77</v>
      </c>
      <c r="I83" s="4" t="s">
        <v>55</v>
      </c>
      <c r="J83" s="8" t="s">
        <v>13</v>
      </c>
      <c r="K83" s="4">
        <v>60315010069660</v>
      </c>
      <c r="L83" s="4">
        <v>2</v>
      </c>
      <c r="M83" s="4">
        <v>3100</v>
      </c>
      <c r="N83" s="4">
        <v>314</v>
      </c>
      <c r="O83" s="5">
        <v>42039</v>
      </c>
      <c r="P83" s="6" t="s">
        <v>11</v>
      </c>
      <c r="Q83" s="18"/>
      <c r="R83" s="17">
        <f>F83*0.16</f>
        <v>258.17919999999998</v>
      </c>
      <c r="S83" s="17">
        <f t="shared" si="10"/>
        <v>-2.9200000000003001E-2</v>
      </c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</row>
    <row r="84" spans="1:53" s="19" customFormat="1" ht="15.75" customHeight="1" x14ac:dyDescent="0.15">
      <c r="A84" s="73"/>
      <c r="B84" s="69">
        <v>74</v>
      </c>
      <c r="C84" s="5">
        <v>42040</v>
      </c>
      <c r="D84" s="6" t="s">
        <v>8</v>
      </c>
      <c r="E84" s="6" t="s">
        <v>166</v>
      </c>
      <c r="F84" s="7">
        <v>3115</v>
      </c>
      <c r="G84" s="7">
        <v>0</v>
      </c>
      <c r="H84" s="26">
        <f t="shared" si="11"/>
        <v>3115</v>
      </c>
      <c r="I84" s="4" t="s">
        <v>55</v>
      </c>
      <c r="J84" s="8" t="s">
        <v>36</v>
      </c>
      <c r="K84" s="4">
        <v>695577</v>
      </c>
      <c r="L84" s="4">
        <v>2</v>
      </c>
      <c r="M84" s="4">
        <v>3900</v>
      </c>
      <c r="N84" s="4">
        <v>399</v>
      </c>
      <c r="O84" s="5">
        <v>42040</v>
      </c>
      <c r="P84" s="6" t="s">
        <v>11</v>
      </c>
      <c r="Q84" s="18"/>
      <c r="R84" s="17">
        <v>0</v>
      </c>
      <c r="S84" s="17">
        <f t="shared" si="10"/>
        <v>0</v>
      </c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</row>
    <row r="85" spans="1:53" s="19" customFormat="1" ht="15.75" customHeight="1" x14ac:dyDescent="0.15">
      <c r="A85" s="73"/>
      <c r="B85" s="69">
        <v>75</v>
      </c>
      <c r="C85" s="5">
        <v>42040</v>
      </c>
      <c r="D85" s="6" t="s">
        <v>8</v>
      </c>
      <c r="E85" s="6" t="s">
        <v>167</v>
      </c>
      <c r="F85" s="7">
        <v>7730</v>
      </c>
      <c r="G85" s="7">
        <v>0</v>
      </c>
      <c r="H85" s="26">
        <f t="shared" si="11"/>
        <v>7730</v>
      </c>
      <c r="I85" s="4" t="s">
        <v>55</v>
      </c>
      <c r="J85" s="8" t="s">
        <v>36</v>
      </c>
      <c r="K85" s="4">
        <v>695638</v>
      </c>
      <c r="L85" s="4">
        <v>2</v>
      </c>
      <c r="M85" s="4">
        <v>3900</v>
      </c>
      <c r="N85" s="4">
        <v>399</v>
      </c>
      <c r="O85" s="5">
        <v>42040</v>
      </c>
      <c r="P85" s="6" t="s">
        <v>11</v>
      </c>
      <c r="Q85" s="18"/>
      <c r="R85" s="17">
        <v>0</v>
      </c>
      <c r="S85" s="17">
        <f t="shared" si="10"/>
        <v>0</v>
      </c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</row>
    <row r="86" spans="1:53" s="19" customFormat="1" ht="15.75" customHeight="1" x14ac:dyDescent="0.15">
      <c r="A86" s="73"/>
      <c r="B86" s="69">
        <v>76</v>
      </c>
      <c r="C86" s="5">
        <v>42040</v>
      </c>
      <c r="D86" s="6" t="s">
        <v>8</v>
      </c>
      <c r="E86" s="6" t="s">
        <v>168</v>
      </c>
      <c r="F86" s="7">
        <v>7151</v>
      </c>
      <c r="G86" s="7">
        <v>0</v>
      </c>
      <c r="H86" s="26">
        <f t="shared" si="11"/>
        <v>7151</v>
      </c>
      <c r="I86" s="4" t="s">
        <v>55</v>
      </c>
      <c r="J86" s="8" t="s">
        <v>36</v>
      </c>
      <c r="K86" s="4">
        <v>695617</v>
      </c>
      <c r="L86" s="4">
        <v>2</v>
      </c>
      <c r="M86" s="4">
        <v>3900</v>
      </c>
      <c r="N86" s="4">
        <v>399</v>
      </c>
      <c r="O86" s="5">
        <v>42040</v>
      </c>
      <c r="P86" s="6" t="s">
        <v>11</v>
      </c>
      <c r="Q86" s="18"/>
      <c r="R86" s="17">
        <v>0</v>
      </c>
      <c r="S86" s="17">
        <f t="shared" si="10"/>
        <v>0</v>
      </c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</row>
    <row r="87" spans="1:53" s="19" customFormat="1" ht="15.75" customHeight="1" x14ac:dyDescent="0.15">
      <c r="A87" s="73"/>
      <c r="B87" s="69">
        <v>77</v>
      </c>
      <c r="C87" s="5">
        <v>42040</v>
      </c>
      <c r="D87" s="6" t="s">
        <v>8</v>
      </c>
      <c r="E87" s="6" t="s">
        <v>169</v>
      </c>
      <c r="F87" s="7">
        <v>3239</v>
      </c>
      <c r="G87" s="7">
        <v>0</v>
      </c>
      <c r="H87" s="26">
        <f t="shared" si="11"/>
        <v>3239</v>
      </c>
      <c r="I87" s="4" t="s">
        <v>55</v>
      </c>
      <c r="J87" s="8" t="s">
        <v>36</v>
      </c>
      <c r="K87" s="4">
        <v>695602</v>
      </c>
      <c r="L87" s="4">
        <v>2</v>
      </c>
      <c r="M87" s="4">
        <v>3900</v>
      </c>
      <c r="N87" s="4">
        <v>399</v>
      </c>
      <c r="O87" s="5">
        <v>42040</v>
      </c>
      <c r="P87" s="6" t="s">
        <v>11</v>
      </c>
      <c r="Q87" s="18"/>
      <c r="R87" s="17">
        <v>0</v>
      </c>
      <c r="S87" s="17">
        <f t="shared" si="10"/>
        <v>0</v>
      </c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</row>
    <row r="88" spans="1:53" s="19" customFormat="1" ht="15.75" customHeight="1" x14ac:dyDescent="0.15">
      <c r="A88" s="73"/>
      <c r="B88" s="69">
        <v>78</v>
      </c>
      <c r="C88" s="5">
        <v>42040</v>
      </c>
      <c r="D88" s="6" t="s">
        <v>8</v>
      </c>
      <c r="E88" s="6" t="s">
        <v>170</v>
      </c>
      <c r="F88" s="7">
        <v>6990</v>
      </c>
      <c r="G88" s="7">
        <v>0</v>
      </c>
      <c r="H88" s="26">
        <f t="shared" si="11"/>
        <v>6990</v>
      </c>
      <c r="I88" s="4" t="s">
        <v>55</v>
      </c>
      <c r="J88" s="8" t="s">
        <v>36</v>
      </c>
      <c r="K88" s="4">
        <v>695646</v>
      </c>
      <c r="L88" s="4">
        <v>2</v>
      </c>
      <c r="M88" s="4">
        <v>3900</v>
      </c>
      <c r="N88" s="4">
        <v>399</v>
      </c>
      <c r="O88" s="5">
        <v>42040</v>
      </c>
      <c r="P88" s="6" t="s">
        <v>11</v>
      </c>
      <c r="Q88" s="18"/>
      <c r="R88" s="17">
        <v>0</v>
      </c>
      <c r="S88" s="17">
        <f t="shared" si="10"/>
        <v>0</v>
      </c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</row>
    <row r="89" spans="1:53" s="19" customFormat="1" ht="15.75" customHeight="1" x14ac:dyDescent="0.15">
      <c r="A89" s="73"/>
      <c r="B89" s="69">
        <v>79</v>
      </c>
      <c r="C89" s="5">
        <v>42040</v>
      </c>
      <c r="D89" s="6" t="s">
        <v>14</v>
      </c>
      <c r="E89" s="19" t="s">
        <v>72</v>
      </c>
      <c r="F89" s="7">
        <v>172.41</v>
      </c>
      <c r="G89" s="7">
        <v>27.59</v>
      </c>
      <c r="H89" s="26">
        <f t="shared" si="11"/>
        <v>200</v>
      </c>
      <c r="I89" s="4" t="s">
        <v>22</v>
      </c>
      <c r="J89" s="8" t="s">
        <v>42</v>
      </c>
      <c r="K89" s="4">
        <v>5696</v>
      </c>
      <c r="L89" s="4">
        <v>4</v>
      </c>
      <c r="M89" s="4">
        <v>3100</v>
      </c>
      <c r="N89" s="4">
        <v>315</v>
      </c>
      <c r="O89" s="5">
        <v>42040</v>
      </c>
      <c r="P89" s="6" t="s">
        <v>11</v>
      </c>
      <c r="Q89" s="18"/>
      <c r="R89" s="17">
        <f t="shared" ref="R89:R99" si="12">F89*0.16</f>
        <v>27.585599999999999</v>
      </c>
      <c r="S89" s="17">
        <f t="shared" si="10"/>
        <v>4.4000000000004036E-3</v>
      </c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</row>
    <row r="90" spans="1:53" s="19" customFormat="1" ht="15.75" customHeight="1" x14ac:dyDescent="0.15">
      <c r="A90" s="73"/>
      <c r="B90" s="69">
        <v>80</v>
      </c>
      <c r="C90" s="5">
        <v>42041</v>
      </c>
      <c r="D90" s="6" t="s">
        <v>14</v>
      </c>
      <c r="E90" s="19" t="s">
        <v>101</v>
      </c>
      <c r="F90" s="7">
        <v>2844.83</v>
      </c>
      <c r="G90" s="7">
        <v>455.17</v>
      </c>
      <c r="H90" s="26">
        <f t="shared" si="11"/>
        <v>3300</v>
      </c>
      <c r="I90" s="4" t="s">
        <v>55</v>
      </c>
      <c r="J90" s="8" t="s">
        <v>23</v>
      </c>
      <c r="K90" s="4">
        <v>15</v>
      </c>
      <c r="L90" s="4">
        <v>4</v>
      </c>
      <c r="M90" s="4">
        <v>2400</v>
      </c>
      <c r="N90" s="4">
        <v>242</v>
      </c>
      <c r="O90" s="5">
        <v>42041</v>
      </c>
      <c r="P90" s="6" t="s">
        <v>11</v>
      </c>
      <c r="Q90" s="18"/>
      <c r="R90" s="17">
        <f t="shared" si="12"/>
        <v>455.1728</v>
      </c>
      <c r="S90" s="17">
        <f t="shared" si="10"/>
        <v>-2.7999999999792635E-3</v>
      </c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</row>
    <row r="91" spans="1:53" s="19" customFormat="1" ht="15.75" customHeight="1" x14ac:dyDescent="0.15">
      <c r="A91" s="73"/>
      <c r="B91" s="69">
        <v>81</v>
      </c>
      <c r="C91" s="5">
        <v>42036</v>
      </c>
      <c r="D91" s="6" t="s">
        <v>14</v>
      </c>
      <c r="E91" s="19" t="s">
        <v>17</v>
      </c>
      <c r="F91" s="7">
        <v>5348.35</v>
      </c>
      <c r="G91" s="7">
        <v>855.73</v>
      </c>
      <c r="H91" s="26">
        <f t="shared" si="11"/>
        <v>6204.08</v>
      </c>
      <c r="I91" s="4" t="s">
        <v>55</v>
      </c>
      <c r="J91" s="8" t="s">
        <v>10</v>
      </c>
      <c r="K91" s="4">
        <v>9685952</v>
      </c>
      <c r="L91" s="4">
        <v>4</v>
      </c>
      <c r="M91" s="4">
        <v>3100</v>
      </c>
      <c r="N91" s="4">
        <v>311</v>
      </c>
      <c r="O91" s="5">
        <v>42041</v>
      </c>
      <c r="P91" s="6" t="s">
        <v>11</v>
      </c>
      <c r="Q91" s="18"/>
      <c r="R91" s="17">
        <f t="shared" si="12"/>
        <v>855.7360000000001</v>
      </c>
      <c r="S91" s="17">
        <f t="shared" si="10"/>
        <v>-6.0000000000854925E-3</v>
      </c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</row>
    <row r="92" spans="1:53" s="19" customFormat="1" ht="15.75" customHeight="1" x14ac:dyDescent="0.15">
      <c r="A92" s="73"/>
      <c r="B92" s="69">
        <v>82</v>
      </c>
      <c r="C92" s="5">
        <v>42037</v>
      </c>
      <c r="D92" s="6" t="s">
        <v>14</v>
      </c>
      <c r="E92" s="19" t="s">
        <v>171</v>
      </c>
      <c r="F92" s="7">
        <v>2432.77</v>
      </c>
      <c r="G92" s="7">
        <v>389.23</v>
      </c>
      <c r="H92" s="26">
        <f t="shared" si="11"/>
        <v>2822</v>
      </c>
      <c r="I92" s="4" t="s">
        <v>174</v>
      </c>
      <c r="J92" s="8" t="s">
        <v>52</v>
      </c>
      <c r="K92" s="4">
        <v>968</v>
      </c>
      <c r="L92" s="4">
        <v>4</v>
      </c>
      <c r="M92" s="4">
        <v>2700</v>
      </c>
      <c r="N92" s="4">
        <v>272</v>
      </c>
      <c r="O92" s="5">
        <v>42045</v>
      </c>
      <c r="P92" s="6" t="s">
        <v>11</v>
      </c>
      <c r="Q92" s="18"/>
      <c r="R92" s="17">
        <f t="shared" si="12"/>
        <v>389.2432</v>
      </c>
      <c r="S92" s="17">
        <f t="shared" si="10"/>
        <v>-1.3199999999983447E-2</v>
      </c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</row>
    <row r="93" spans="1:53" s="19" customFormat="1" ht="15.75" customHeight="1" x14ac:dyDescent="0.15">
      <c r="A93" s="73"/>
      <c r="B93" s="69">
        <v>83</v>
      </c>
      <c r="C93" s="5">
        <v>42045</v>
      </c>
      <c r="D93" s="6" t="s">
        <v>14</v>
      </c>
      <c r="E93" s="6" t="s">
        <v>172</v>
      </c>
      <c r="F93" s="7">
        <v>390.52</v>
      </c>
      <c r="G93" s="7">
        <v>62.48</v>
      </c>
      <c r="H93" s="26">
        <f t="shared" si="11"/>
        <v>453</v>
      </c>
      <c r="I93" s="4" t="s">
        <v>174</v>
      </c>
      <c r="J93" s="8" t="s">
        <v>52</v>
      </c>
      <c r="K93" s="4">
        <v>969</v>
      </c>
      <c r="L93" s="4">
        <v>4</v>
      </c>
      <c r="M93" s="4">
        <v>2400</v>
      </c>
      <c r="N93" s="4">
        <v>249</v>
      </c>
      <c r="O93" s="5">
        <v>42045</v>
      </c>
      <c r="P93" s="6" t="s">
        <v>11</v>
      </c>
      <c r="Q93" s="18"/>
      <c r="R93" s="17">
        <f t="shared" si="12"/>
        <v>62.483199999999997</v>
      </c>
      <c r="S93" s="17">
        <f t="shared" si="10"/>
        <v>-3.1999999999996476E-3</v>
      </c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</row>
    <row r="94" spans="1:53" s="19" customFormat="1" ht="15.75" customHeight="1" x14ac:dyDescent="0.15">
      <c r="A94" s="73"/>
      <c r="B94" s="69">
        <v>84</v>
      </c>
      <c r="C94" s="5">
        <v>42045</v>
      </c>
      <c r="D94" s="6" t="s">
        <v>14</v>
      </c>
      <c r="E94" s="6" t="s">
        <v>172</v>
      </c>
      <c r="F94" s="7">
        <v>345.69</v>
      </c>
      <c r="G94" s="7">
        <v>55.31</v>
      </c>
      <c r="H94" s="26">
        <f t="shared" si="11"/>
        <v>401</v>
      </c>
      <c r="I94" s="4" t="s">
        <v>174</v>
      </c>
      <c r="J94" s="8" t="s">
        <v>52</v>
      </c>
      <c r="K94" s="4">
        <v>970</v>
      </c>
      <c r="L94" s="4">
        <v>4</v>
      </c>
      <c r="M94" s="4">
        <v>2400</v>
      </c>
      <c r="N94" s="4">
        <v>249</v>
      </c>
      <c r="O94" s="5">
        <v>42045</v>
      </c>
      <c r="P94" s="6" t="s">
        <v>11</v>
      </c>
      <c r="Q94" s="18"/>
      <c r="R94" s="17">
        <f t="shared" si="12"/>
        <v>55.310400000000001</v>
      </c>
      <c r="S94" s="17">
        <f t="shared" si="10"/>
        <v>-3.9999999999906777E-4</v>
      </c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</row>
    <row r="95" spans="1:53" s="19" customFormat="1" ht="15.75" customHeight="1" x14ac:dyDescent="0.15">
      <c r="A95" s="73"/>
      <c r="B95" s="69">
        <v>85</v>
      </c>
      <c r="C95" s="5">
        <v>42045</v>
      </c>
      <c r="D95" s="6" t="s">
        <v>14</v>
      </c>
      <c r="E95" s="6" t="s">
        <v>175</v>
      </c>
      <c r="F95" s="7">
        <v>439.66</v>
      </c>
      <c r="G95" s="7">
        <v>70.34</v>
      </c>
      <c r="H95" s="26">
        <f t="shared" si="11"/>
        <v>510</v>
      </c>
      <c r="I95" s="4" t="s">
        <v>174</v>
      </c>
      <c r="J95" s="8" t="s">
        <v>52</v>
      </c>
      <c r="K95" s="4">
        <v>986</v>
      </c>
      <c r="L95" s="4">
        <v>4</v>
      </c>
      <c r="M95" s="4">
        <v>2100</v>
      </c>
      <c r="N95" s="4">
        <v>216</v>
      </c>
      <c r="O95" s="5">
        <v>42045</v>
      </c>
      <c r="P95" s="6" t="s">
        <v>11</v>
      </c>
      <c r="Q95" s="18"/>
      <c r="R95" s="17">
        <f t="shared" si="12"/>
        <v>70.345600000000005</v>
      </c>
      <c r="S95" s="17">
        <f t="shared" si="10"/>
        <v>-5.6000000000011596E-3</v>
      </c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</row>
    <row r="96" spans="1:53" s="19" customFormat="1" ht="15.75" customHeight="1" x14ac:dyDescent="0.15">
      <c r="A96" s="73"/>
      <c r="B96" s="69">
        <v>86</v>
      </c>
      <c r="C96" s="5">
        <v>42045</v>
      </c>
      <c r="D96" s="6" t="s">
        <v>14</v>
      </c>
      <c r="E96" s="6" t="s">
        <v>173</v>
      </c>
      <c r="F96" s="7">
        <v>1287.06</v>
      </c>
      <c r="G96" s="7">
        <v>205.94</v>
      </c>
      <c r="H96" s="26">
        <f t="shared" si="11"/>
        <v>1493</v>
      </c>
      <c r="I96" s="4" t="s">
        <v>174</v>
      </c>
      <c r="J96" s="8" t="s">
        <v>52</v>
      </c>
      <c r="K96" s="4">
        <v>987</v>
      </c>
      <c r="L96" s="4">
        <v>4</v>
      </c>
      <c r="M96" s="4">
        <v>2400</v>
      </c>
      <c r="N96" s="4">
        <v>246</v>
      </c>
      <c r="O96" s="5">
        <v>42045</v>
      </c>
      <c r="P96" s="6" t="s">
        <v>11</v>
      </c>
      <c r="Q96" s="18"/>
      <c r="R96" s="17">
        <f t="shared" si="12"/>
        <v>205.92959999999999</v>
      </c>
      <c r="S96" s="17">
        <f t="shared" si="10"/>
        <v>1.0400000000004184E-2</v>
      </c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</row>
    <row r="97" spans="1:53" s="19" customFormat="1" ht="15.75" customHeight="1" x14ac:dyDescent="0.15">
      <c r="A97" s="73"/>
      <c r="B97" s="69">
        <v>87</v>
      </c>
      <c r="C97" s="5">
        <v>42045</v>
      </c>
      <c r="D97" s="6" t="s">
        <v>14</v>
      </c>
      <c r="E97" s="6" t="s">
        <v>228</v>
      </c>
      <c r="F97" s="7">
        <v>3012.92</v>
      </c>
      <c r="G97" s="7">
        <v>482.08</v>
      </c>
      <c r="H97" s="26">
        <f t="shared" si="11"/>
        <v>3495</v>
      </c>
      <c r="I97" s="4" t="s">
        <v>174</v>
      </c>
      <c r="J97" s="8" t="s">
        <v>52</v>
      </c>
      <c r="K97" s="4">
        <v>988</v>
      </c>
      <c r="L97" s="4">
        <v>4</v>
      </c>
      <c r="M97" s="4">
        <v>2900</v>
      </c>
      <c r="N97" s="4">
        <v>291</v>
      </c>
      <c r="O97" s="5">
        <v>42045</v>
      </c>
      <c r="P97" s="6" t="s">
        <v>11</v>
      </c>
      <c r="Q97" s="18"/>
      <c r="R97" s="17">
        <f t="shared" si="12"/>
        <v>482.06720000000001</v>
      </c>
      <c r="S97" s="17">
        <f t="shared" si="10"/>
        <v>1.2799999999970169E-2</v>
      </c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</row>
    <row r="98" spans="1:53" s="19" customFormat="1" ht="15.75" customHeight="1" x14ac:dyDescent="0.15">
      <c r="A98" s="73"/>
      <c r="B98" s="69">
        <v>88</v>
      </c>
      <c r="C98" s="5">
        <v>42045</v>
      </c>
      <c r="D98" s="6" t="s">
        <v>14</v>
      </c>
      <c r="E98" s="6" t="s">
        <v>172</v>
      </c>
      <c r="F98" s="7">
        <v>6312.03</v>
      </c>
      <c r="G98" s="7">
        <v>1009.97</v>
      </c>
      <c r="H98" s="26">
        <f t="shared" si="11"/>
        <v>7322</v>
      </c>
      <c r="I98" s="4" t="s">
        <v>174</v>
      </c>
      <c r="J98" s="8" t="s">
        <v>52</v>
      </c>
      <c r="K98" s="4">
        <v>989</v>
      </c>
      <c r="L98" s="4">
        <v>4</v>
      </c>
      <c r="M98" s="4">
        <v>2400</v>
      </c>
      <c r="N98" s="4">
        <v>249</v>
      </c>
      <c r="O98" s="5">
        <v>42045</v>
      </c>
      <c r="P98" s="6" t="s">
        <v>11</v>
      </c>
      <c r="Q98" s="18"/>
      <c r="R98" s="17">
        <f t="shared" si="12"/>
        <v>1009.9248</v>
      </c>
      <c r="S98" s="17">
        <f t="shared" si="10"/>
        <v>4.5200000000022555E-2</v>
      </c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</row>
    <row r="99" spans="1:53" s="19" customFormat="1" ht="15.75" customHeight="1" x14ac:dyDescent="0.15">
      <c r="A99" s="73"/>
      <c r="B99" s="69">
        <v>89</v>
      </c>
      <c r="C99" s="5">
        <v>42046</v>
      </c>
      <c r="D99" s="6" t="s">
        <v>14</v>
      </c>
      <c r="E99" s="6" t="s">
        <v>72</v>
      </c>
      <c r="F99" s="7">
        <v>172.41</v>
      </c>
      <c r="G99" s="7">
        <v>27.59</v>
      </c>
      <c r="H99" s="26">
        <f t="shared" si="11"/>
        <v>200</v>
      </c>
      <c r="I99" s="4" t="s">
        <v>22</v>
      </c>
      <c r="J99" s="8" t="s">
        <v>42</v>
      </c>
      <c r="K99" s="4">
        <v>5732</v>
      </c>
      <c r="L99" s="4">
        <v>4</v>
      </c>
      <c r="M99" s="4">
        <v>3100</v>
      </c>
      <c r="N99" s="4">
        <v>315</v>
      </c>
      <c r="O99" s="5">
        <v>42046</v>
      </c>
      <c r="P99" s="6" t="s">
        <v>11</v>
      </c>
      <c r="Q99" s="18"/>
      <c r="R99" s="17">
        <f t="shared" si="12"/>
        <v>27.585599999999999</v>
      </c>
      <c r="S99" s="17">
        <f t="shared" si="10"/>
        <v>4.4000000000004036E-3</v>
      </c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</row>
    <row r="100" spans="1:53" s="19" customFormat="1" ht="15.75" customHeight="1" x14ac:dyDescent="0.15">
      <c r="A100" s="73"/>
      <c r="B100" s="69">
        <v>90</v>
      </c>
      <c r="C100" s="5">
        <v>42047</v>
      </c>
      <c r="D100" s="6" t="s">
        <v>14</v>
      </c>
      <c r="E100" s="6" t="s">
        <v>158</v>
      </c>
      <c r="F100" s="7">
        <v>600</v>
      </c>
      <c r="G100" s="7">
        <v>0</v>
      </c>
      <c r="H100" s="26">
        <f t="shared" si="11"/>
        <v>600</v>
      </c>
      <c r="I100" s="4" t="s">
        <v>22</v>
      </c>
      <c r="J100" s="8" t="s">
        <v>53</v>
      </c>
      <c r="K100" s="4">
        <v>37</v>
      </c>
      <c r="L100" s="4">
        <v>4</v>
      </c>
      <c r="M100" s="4">
        <v>3500</v>
      </c>
      <c r="N100" s="4">
        <v>351</v>
      </c>
      <c r="O100" s="5">
        <v>42047</v>
      </c>
      <c r="P100" s="6" t="s">
        <v>11</v>
      </c>
      <c r="Q100" s="18"/>
      <c r="R100" s="17">
        <v>0</v>
      </c>
      <c r="S100" s="17">
        <f t="shared" si="10"/>
        <v>0</v>
      </c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</row>
    <row r="101" spans="1:53" s="19" customFormat="1" ht="15.75" customHeight="1" x14ac:dyDescent="0.15">
      <c r="A101" s="73"/>
      <c r="B101" s="69">
        <v>91</v>
      </c>
      <c r="C101" s="5">
        <v>42048</v>
      </c>
      <c r="D101" s="6" t="s">
        <v>14</v>
      </c>
      <c r="E101" s="6" t="s">
        <v>30</v>
      </c>
      <c r="F101" s="7">
        <v>34482.18</v>
      </c>
      <c r="G101" s="7">
        <v>5517.15</v>
      </c>
      <c r="H101" s="7">
        <f t="shared" ref="H101:H107" si="13">SUM(F101:G101)</f>
        <v>39999.33</v>
      </c>
      <c r="I101" s="4" t="s">
        <v>55</v>
      </c>
      <c r="J101" s="8" t="s">
        <v>10</v>
      </c>
      <c r="K101" s="4">
        <v>9746530</v>
      </c>
      <c r="L101" s="4">
        <v>4</v>
      </c>
      <c r="M101" s="4">
        <v>3100</v>
      </c>
      <c r="N101" s="4">
        <v>311</v>
      </c>
      <c r="O101" s="5">
        <v>42048</v>
      </c>
      <c r="P101" s="6" t="s">
        <v>11</v>
      </c>
      <c r="Q101" s="18"/>
      <c r="R101" s="17">
        <f t="shared" ref="R101:R107" si="14">F101*0.16</f>
        <v>5517.1487999999999</v>
      </c>
      <c r="S101" s="17">
        <f t="shared" si="10"/>
        <v>1.1999999996987754E-3</v>
      </c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</row>
    <row r="102" spans="1:53" s="19" customFormat="1" ht="15.75" customHeight="1" x14ac:dyDescent="0.15">
      <c r="A102" s="73"/>
      <c r="B102" s="69">
        <v>92</v>
      </c>
      <c r="C102" s="5">
        <v>42048</v>
      </c>
      <c r="D102" s="6" t="s">
        <v>14</v>
      </c>
      <c r="E102" s="6" t="s">
        <v>29</v>
      </c>
      <c r="F102" s="7">
        <v>24675.38</v>
      </c>
      <c r="G102" s="7">
        <v>3948.06</v>
      </c>
      <c r="H102" s="7">
        <f t="shared" si="13"/>
        <v>28623.440000000002</v>
      </c>
      <c r="I102" s="4" t="s">
        <v>55</v>
      </c>
      <c r="J102" s="8" t="s">
        <v>10</v>
      </c>
      <c r="K102" s="4">
        <v>9746517</v>
      </c>
      <c r="L102" s="4">
        <v>4</v>
      </c>
      <c r="M102" s="4">
        <v>3100</v>
      </c>
      <c r="N102" s="4">
        <v>311</v>
      </c>
      <c r="O102" s="5">
        <v>42048</v>
      </c>
      <c r="P102" s="6" t="s">
        <v>11</v>
      </c>
      <c r="Q102" s="18"/>
      <c r="R102" s="17">
        <f t="shared" si="14"/>
        <v>3948.0608000000002</v>
      </c>
      <c r="S102" s="17">
        <f t="shared" si="10"/>
        <v>-8.0000000025393092E-4</v>
      </c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</row>
    <row r="103" spans="1:53" s="19" customFormat="1" ht="15.75" customHeight="1" x14ac:dyDescent="0.15">
      <c r="A103" s="73"/>
      <c r="B103" s="69">
        <v>93</v>
      </c>
      <c r="C103" s="5">
        <v>42048</v>
      </c>
      <c r="D103" s="6" t="s">
        <v>14</v>
      </c>
      <c r="E103" s="6" t="s">
        <v>31</v>
      </c>
      <c r="F103" s="7">
        <v>12677.88</v>
      </c>
      <c r="G103" s="7">
        <v>2028.46</v>
      </c>
      <c r="H103" s="7">
        <f t="shared" si="13"/>
        <v>14706.34</v>
      </c>
      <c r="I103" s="4" t="s">
        <v>55</v>
      </c>
      <c r="J103" s="8" t="s">
        <v>10</v>
      </c>
      <c r="K103" s="4">
        <v>9746535</v>
      </c>
      <c r="L103" s="4">
        <v>4</v>
      </c>
      <c r="M103" s="4">
        <v>3100</v>
      </c>
      <c r="N103" s="4">
        <v>311</v>
      </c>
      <c r="O103" s="5">
        <v>42048</v>
      </c>
      <c r="P103" s="6" t="s">
        <v>11</v>
      </c>
      <c r="Q103" s="18"/>
      <c r="R103" s="17">
        <f t="shared" si="14"/>
        <v>2028.4607999999998</v>
      </c>
      <c r="S103" s="17">
        <f t="shared" si="10"/>
        <v>-7.9999999979918357E-4</v>
      </c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</row>
    <row r="104" spans="1:53" s="19" customFormat="1" ht="15.75" customHeight="1" x14ac:dyDescent="0.15">
      <c r="A104" s="73"/>
      <c r="B104" s="69">
        <v>94</v>
      </c>
      <c r="C104" s="5">
        <v>42048</v>
      </c>
      <c r="D104" s="6" t="s">
        <v>14</v>
      </c>
      <c r="E104" s="6" t="s">
        <v>32</v>
      </c>
      <c r="F104" s="7">
        <v>1411.12</v>
      </c>
      <c r="G104" s="7">
        <v>225.78</v>
      </c>
      <c r="H104" s="7">
        <f t="shared" si="13"/>
        <v>1636.8999999999999</v>
      </c>
      <c r="I104" s="4" t="s">
        <v>55</v>
      </c>
      <c r="J104" s="8" t="s">
        <v>10</v>
      </c>
      <c r="K104" s="4">
        <v>9746560</v>
      </c>
      <c r="L104" s="4">
        <v>4</v>
      </c>
      <c r="M104" s="4">
        <v>3100</v>
      </c>
      <c r="N104" s="4">
        <v>311</v>
      </c>
      <c r="O104" s="5">
        <v>42048</v>
      </c>
      <c r="P104" s="6" t="s">
        <v>11</v>
      </c>
      <c r="Q104" s="18"/>
      <c r="R104" s="17">
        <f t="shared" si="14"/>
        <v>225.77919999999997</v>
      </c>
      <c r="S104" s="17">
        <f t="shared" si="10"/>
        <v>8.0000000002655725E-4</v>
      </c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</row>
    <row r="105" spans="1:53" s="19" customFormat="1" ht="15.75" customHeight="1" x14ac:dyDescent="0.15">
      <c r="A105" s="73"/>
      <c r="B105" s="69">
        <v>95</v>
      </c>
      <c r="C105" s="5">
        <v>42048</v>
      </c>
      <c r="D105" s="6" t="s">
        <v>14</v>
      </c>
      <c r="E105" s="6" t="s">
        <v>33</v>
      </c>
      <c r="F105" s="7">
        <v>14591.19</v>
      </c>
      <c r="G105" s="7">
        <v>2334.59</v>
      </c>
      <c r="H105" s="7">
        <f t="shared" si="13"/>
        <v>16925.78</v>
      </c>
      <c r="I105" s="4" t="s">
        <v>55</v>
      </c>
      <c r="J105" s="8" t="s">
        <v>10</v>
      </c>
      <c r="K105" s="4">
        <v>9746562</v>
      </c>
      <c r="L105" s="4">
        <v>4</v>
      </c>
      <c r="M105" s="4">
        <v>3100</v>
      </c>
      <c r="N105" s="4">
        <v>311</v>
      </c>
      <c r="O105" s="5">
        <v>42048</v>
      </c>
      <c r="P105" s="6" t="s">
        <v>11</v>
      </c>
      <c r="Q105" s="18"/>
      <c r="R105" s="17">
        <f t="shared" si="14"/>
        <v>2334.5904</v>
      </c>
      <c r="S105" s="17">
        <f t="shared" si="10"/>
        <v>-3.9999999989959178E-4</v>
      </c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</row>
    <row r="106" spans="1:53" s="19" customFormat="1" ht="15.75" customHeight="1" x14ac:dyDescent="0.15">
      <c r="A106" s="73"/>
      <c r="B106" s="69">
        <v>96</v>
      </c>
      <c r="C106" s="5">
        <v>42048</v>
      </c>
      <c r="D106" s="6" t="s">
        <v>14</v>
      </c>
      <c r="E106" s="6" t="s">
        <v>34</v>
      </c>
      <c r="F106" s="7">
        <v>26897.53</v>
      </c>
      <c r="G106" s="7">
        <v>4303.6000000000004</v>
      </c>
      <c r="H106" s="7">
        <f t="shared" si="13"/>
        <v>31201.129999999997</v>
      </c>
      <c r="I106" s="4" t="s">
        <v>55</v>
      </c>
      <c r="J106" s="8" t="s">
        <v>10</v>
      </c>
      <c r="K106" s="4">
        <v>9746563</v>
      </c>
      <c r="L106" s="4">
        <v>4</v>
      </c>
      <c r="M106" s="4">
        <v>3100</v>
      </c>
      <c r="N106" s="4">
        <v>311</v>
      </c>
      <c r="O106" s="5">
        <v>42048</v>
      </c>
      <c r="P106" s="6" t="s">
        <v>11</v>
      </c>
      <c r="Q106" s="18"/>
      <c r="R106" s="17">
        <f t="shared" si="14"/>
        <v>4303.6048000000001</v>
      </c>
      <c r="S106" s="17">
        <f t="shared" si="10"/>
        <v>-4.7999999997045961E-3</v>
      </c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</row>
    <row r="107" spans="1:53" s="19" customFormat="1" ht="15.75" customHeight="1" x14ac:dyDescent="0.15">
      <c r="A107" s="73"/>
      <c r="B107" s="69">
        <v>97</v>
      </c>
      <c r="C107" s="5">
        <v>42048</v>
      </c>
      <c r="D107" s="6" t="s">
        <v>14</v>
      </c>
      <c r="E107" s="6" t="s">
        <v>176</v>
      </c>
      <c r="F107" s="7">
        <v>245</v>
      </c>
      <c r="G107" s="7">
        <v>39.200000000000003</v>
      </c>
      <c r="H107" s="26">
        <f t="shared" si="13"/>
        <v>284.2</v>
      </c>
      <c r="I107" s="4" t="s">
        <v>22</v>
      </c>
      <c r="J107" s="8" t="s">
        <v>145</v>
      </c>
      <c r="K107" s="4">
        <v>248</v>
      </c>
      <c r="L107" s="4">
        <v>4</v>
      </c>
      <c r="M107" s="4">
        <v>3500</v>
      </c>
      <c r="N107" s="4">
        <v>355</v>
      </c>
      <c r="O107" s="5">
        <v>42076</v>
      </c>
      <c r="P107" s="6" t="s">
        <v>11</v>
      </c>
      <c r="Q107" s="18"/>
      <c r="R107" s="17">
        <f t="shared" si="14"/>
        <v>39.200000000000003</v>
      </c>
      <c r="S107" s="17">
        <f t="shared" si="10"/>
        <v>0</v>
      </c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</row>
    <row r="108" spans="1:53" s="19" customFormat="1" ht="15.75" customHeight="1" x14ac:dyDescent="0.15">
      <c r="A108" s="73"/>
      <c r="B108" s="69">
        <v>98</v>
      </c>
      <c r="C108" s="5">
        <v>42048</v>
      </c>
      <c r="D108" s="6" t="s">
        <v>14</v>
      </c>
      <c r="E108" s="6" t="s">
        <v>57</v>
      </c>
      <c r="F108" s="7">
        <v>5130</v>
      </c>
      <c r="G108" s="7">
        <v>0</v>
      </c>
      <c r="H108" s="26">
        <f t="shared" si="11"/>
        <v>5130</v>
      </c>
      <c r="I108" s="4" t="s">
        <v>177</v>
      </c>
      <c r="J108" s="8" t="s">
        <v>51</v>
      </c>
      <c r="K108" s="4" t="s">
        <v>89</v>
      </c>
      <c r="L108" s="4">
        <v>4</v>
      </c>
      <c r="M108" s="4">
        <v>1300</v>
      </c>
      <c r="N108" s="4">
        <v>133</v>
      </c>
      <c r="O108" s="5">
        <v>42048</v>
      </c>
      <c r="P108" s="6" t="s">
        <v>11</v>
      </c>
      <c r="Q108" s="18"/>
      <c r="R108" s="17">
        <v>0</v>
      </c>
      <c r="S108" s="17">
        <f t="shared" si="10"/>
        <v>0</v>
      </c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</row>
    <row r="109" spans="1:53" s="19" customFormat="1" ht="15.75" customHeight="1" x14ac:dyDescent="0.15">
      <c r="A109" s="73"/>
      <c r="B109" s="69">
        <v>99</v>
      </c>
      <c r="C109" s="5">
        <v>42048</v>
      </c>
      <c r="D109" s="6" t="s">
        <v>20</v>
      </c>
      <c r="E109" s="6" t="s">
        <v>182</v>
      </c>
      <c r="F109" s="7">
        <v>7172.41</v>
      </c>
      <c r="G109" s="7">
        <v>1147.5899999999999</v>
      </c>
      <c r="H109" s="7">
        <f t="shared" si="11"/>
        <v>8320</v>
      </c>
      <c r="I109" s="4" t="s">
        <v>181</v>
      </c>
      <c r="J109" s="8" t="s">
        <v>43</v>
      </c>
      <c r="K109" s="4" t="s">
        <v>178</v>
      </c>
      <c r="L109" s="4">
        <v>1</v>
      </c>
      <c r="M109" s="4">
        <v>5100</v>
      </c>
      <c r="N109" s="4">
        <v>515</v>
      </c>
      <c r="O109" s="5">
        <v>42048</v>
      </c>
      <c r="P109" s="6" t="s">
        <v>11</v>
      </c>
      <c r="Q109" s="18"/>
      <c r="R109" s="17">
        <f t="shared" ref="R109:R127" si="15">F109*0.16</f>
        <v>1147.5856000000001</v>
      </c>
      <c r="S109" s="17">
        <f t="shared" si="10"/>
        <v>4.3999999998050043E-3</v>
      </c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</row>
    <row r="110" spans="1:53" s="19" customFormat="1" ht="15.75" customHeight="1" x14ac:dyDescent="0.15">
      <c r="A110" s="73"/>
      <c r="B110" s="69">
        <v>100</v>
      </c>
      <c r="C110" s="5">
        <v>42048</v>
      </c>
      <c r="D110" s="6" t="s">
        <v>8</v>
      </c>
      <c r="E110" s="6" t="s">
        <v>183</v>
      </c>
      <c r="F110" s="7">
        <v>14344.83</v>
      </c>
      <c r="G110" s="7">
        <v>2295.17</v>
      </c>
      <c r="H110" s="7">
        <f t="shared" si="11"/>
        <v>16640</v>
      </c>
      <c r="I110" s="4" t="s">
        <v>181</v>
      </c>
      <c r="J110" s="8" t="s">
        <v>43</v>
      </c>
      <c r="K110" s="4" t="s">
        <v>179</v>
      </c>
      <c r="L110" s="4">
        <v>2</v>
      </c>
      <c r="M110" s="4">
        <v>5100</v>
      </c>
      <c r="N110" s="4">
        <v>515</v>
      </c>
      <c r="O110" s="5">
        <v>42048</v>
      </c>
      <c r="P110" s="6" t="s">
        <v>11</v>
      </c>
      <c r="Q110" s="18"/>
      <c r="R110" s="17">
        <f t="shared" si="15"/>
        <v>2295.1727999999998</v>
      </c>
      <c r="S110" s="17">
        <f t="shared" si="10"/>
        <v>-2.7999999997518898E-3</v>
      </c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</row>
    <row r="111" spans="1:53" s="19" customFormat="1" ht="15.75" customHeight="1" x14ac:dyDescent="0.15">
      <c r="A111" s="73"/>
      <c r="B111" s="69">
        <v>101</v>
      </c>
      <c r="C111" s="5">
        <v>42048</v>
      </c>
      <c r="D111" s="6" t="s">
        <v>19</v>
      </c>
      <c r="E111" s="6" t="s">
        <v>184</v>
      </c>
      <c r="F111" s="7">
        <v>14344.83</v>
      </c>
      <c r="G111" s="7">
        <v>2295.17</v>
      </c>
      <c r="H111" s="7">
        <f t="shared" si="11"/>
        <v>16640</v>
      </c>
      <c r="I111" s="4" t="s">
        <v>181</v>
      </c>
      <c r="J111" s="8" t="s">
        <v>43</v>
      </c>
      <c r="K111" s="4" t="s">
        <v>180</v>
      </c>
      <c r="L111" s="4">
        <v>3</v>
      </c>
      <c r="M111" s="4">
        <v>5100</v>
      </c>
      <c r="N111" s="4">
        <v>515</v>
      </c>
      <c r="O111" s="5">
        <v>42048</v>
      </c>
      <c r="P111" s="6" t="s">
        <v>11</v>
      </c>
      <c r="Q111" s="18"/>
      <c r="R111" s="17">
        <f t="shared" si="15"/>
        <v>2295.1727999999998</v>
      </c>
      <c r="S111" s="17">
        <f t="shared" si="10"/>
        <v>-2.7999999997518898E-3</v>
      </c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</row>
    <row r="112" spans="1:53" s="19" customFormat="1" ht="15.75" customHeight="1" x14ac:dyDescent="0.15">
      <c r="A112" s="73"/>
      <c r="B112" s="69">
        <v>102</v>
      </c>
      <c r="C112" s="5">
        <v>42048</v>
      </c>
      <c r="D112" s="6" t="s">
        <v>14</v>
      </c>
      <c r="E112" s="6" t="s">
        <v>185</v>
      </c>
      <c r="F112" s="7">
        <v>44512.5</v>
      </c>
      <c r="G112" s="7">
        <v>7122</v>
      </c>
      <c r="H112" s="7">
        <f t="shared" si="11"/>
        <v>51634.5</v>
      </c>
      <c r="I112" s="4" t="s">
        <v>55</v>
      </c>
      <c r="J112" s="8" t="s">
        <v>186</v>
      </c>
      <c r="K112" s="4">
        <v>105</v>
      </c>
      <c r="L112" s="4">
        <v>4</v>
      </c>
      <c r="M112" s="4">
        <v>3500</v>
      </c>
      <c r="N112" s="4">
        <v>351</v>
      </c>
      <c r="O112" s="5">
        <v>42051</v>
      </c>
      <c r="P112" s="6" t="s">
        <v>11</v>
      </c>
      <c r="Q112" s="18"/>
      <c r="R112" s="17">
        <f t="shared" si="15"/>
        <v>7122</v>
      </c>
      <c r="S112" s="17">
        <f t="shared" si="10"/>
        <v>0</v>
      </c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</row>
    <row r="113" spans="1:53" s="19" customFormat="1" ht="15.75" customHeight="1" x14ac:dyDescent="0.15">
      <c r="A113" s="73"/>
      <c r="B113" s="69">
        <v>103</v>
      </c>
      <c r="C113" s="5">
        <v>42051</v>
      </c>
      <c r="D113" s="6" t="s">
        <v>14</v>
      </c>
      <c r="E113" s="6" t="s">
        <v>187</v>
      </c>
      <c r="F113" s="7">
        <v>7393.32</v>
      </c>
      <c r="G113" s="7">
        <v>1146.68</v>
      </c>
      <c r="H113" s="7">
        <f t="shared" ref="H113:H128" si="16">SUM(F113:G113)</f>
        <v>8540</v>
      </c>
      <c r="I113" s="4" t="s">
        <v>188</v>
      </c>
      <c r="J113" s="8" t="s">
        <v>18</v>
      </c>
      <c r="K113" s="4">
        <v>15867</v>
      </c>
      <c r="L113" s="4">
        <v>4</v>
      </c>
      <c r="M113" s="4">
        <v>2600</v>
      </c>
      <c r="N113" s="4">
        <v>261</v>
      </c>
      <c r="O113" s="5">
        <v>42051</v>
      </c>
      <c r="P113" s="6" t="s">
        <v>11</v>
      </c>
      <c r="Q113" s="18"/>
      <c r="R113" s="17">
        <f t="shared" si="15"/>
        <v>1182.9312</v>
      </c>
      <c r="S113" s="17">
        <f t="shared" si="10"/>
        <v>-36.251199999999926</v>
      </c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</row>
    <row r="114" spans="1:53" s="19" customFormat="1" ht="15.75" customHeight="1" x14ac:dyDescent="0.15">
      <c r="A114" s="73"/>
      <c r="B114" s="69">
        <v>104</v>
      </c>
      <c r="C114" s="5">
        <v>42051</v>
      </c>
      <c r="D114" s="6" t="s">
        <v>14</v>
      </c>
      <c r="E114" s="6" t="s">
        <v>187</v>
      </c>
      <c r="F114" s="7">
        <v>7748.27</v>
      </c>
      <c r="G114" s="7">
        <v>1201.73</v>
      </c>
      <c r="H114" s="7">
        <f t="shared" si="16"/>
        <v>8950</v>
      </c>
      <c r="I114" s="4" t="s">
        <v>188</v>
      </c>
      <c r="J114" s="8" t="s">
        <v>18</v>
      </c>
      <c r="K114" s="4">
        <v>15868</v>
      </c>
      <c r="L114" s="4">
        <v>4</v>
      </c>
      <c r="M114" s="4">
        <v>2600</v>
      </c>
      <c r="N114" s="4">
        <v>261</v>
      </c>
      <c r="O114" s="5">
        <v>42051</v>
      </c>
      <c r="P114" s="6" t="s">
        <v>11</v>
      </c>
      <c r="Q114" s="18"/>
      <c r="R114" s="17">
        <f t="shared" si="15"/>
        <v>1239.7232000000001</v>
      </c>
      <c r="S114" s="17">
        <f t="shared" ref="S114:S145" si="17">G114-R114</f>
        <v>-37.993200000000115</v>
      </c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</row>
    <row r="115" spans="1:53" s="19" customFormat="1" ht="15.75" customHeight="1" x14ac:dyDescent="0.15">
      <c r="A115" s="73"/>
      <c r="B115" s="69">
        <v>105</v>
      </c>
      <c r="C115" s="5">
        <v>42051</v>
      </c>
      <c r="D115" s="6" t="s">
        <v>14</v>
      </c>
      <c r="E115" s="6" t="s">
        <v>187</v>
      </c>
      <c r="F115" s="7">
        <v>19042.45</v>
      </c>
      <c r="G115" s="7">
        <v>2957.55</v>
      </c>
      <c r="H115" s="7">
        <f t="shared" si="16"/>
        <v>22000</v>
      </c>
      <c r="I115" s="4" t="s">
        <v>188</v>
      </c>
      <c r="J115" s="8" t="s">
        <v>18</v>
      </c>
      <c r="K115" s="4">
        <v>15869</v>
      </c>
      <c r="L115" s="4">
        <v>4</v>
      </c>
      <c r="M115" s="4">
        <v>2600</v>
      </c>
      <c r="N115" s="4">
        <v>261</v>
      </c>
      <c r="O115" s="5">
        <v>42051</v>
      </c>
      <c r="P115" s="6" t="s">
        <v>11</v>
      </c>
      <c r="Q115" s="18"/>
      <c r="R115" s="17">
        <f t="shared" si="15"/>
        <v>3046.7920000000004</v>
      </c>
      <c r="S115" s="17">
        <f t="shared" si="17"/>
        <v>-89.242000000000189</v>
      </c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</row>
    <row r="116" spans="1:53" s="19" customFormat="1" ht="15.75" customHeight="1" x14ac:dyDescent="0.15">
      <c r="A116" s="73"/>
      <c r="B116" s="69">
        <v>106</v>
      </c>
      <c r="C116" s="5">
        <v>42051</v>
      </c>
      <c r="D116" s="6" t="s">
        <v>8</v>
      </c>
      <c r="E116" s="6" t="s">
        <v>187</v>
      </c>
      <c r="F116" s="7">
        <v>692.58</v>
      </c>
      <c r="G116" s="7">
        <v>107.42</v>
      </c>
      <c r="H116" s="7">
        <f t="shared" si="16"/>
        <v>800</v>
      </c>
      <c r="I116" s="4" t="s">
        <v>188</v>
      </c>
      <c r="J116" s="8" t="s">
        <v>18</v>
      </c>
      <c r="K116" s="4">
        <v>15870</v>
      </c>
      <c r="L116" s="4">
        <v>2</v>
      </c>
      <c r="M116" s="4">
        <v>2600</v>
      </c>
      <c r="N116" s="4">
        <v>261</v>
      </c>
      <c r="O116" s="5">
        <v>42051</v>
      </c>
      <c r="P116" s="6" t="s">
        <v>11</v>
      </c>
      <c r="Q116" s="18"/>
      <c r="R116" s="17">
        <f t="shared" si="15"/>
        <v>110.81280000000001</v>
      </c>
      <c r="S116" s="17">
        <f t="shared" si="17"/>
        <v>-3.3928000000000083</v>
      </c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</row>
    <row r="117" spans="1:53" s="19" customFormat="1" ht="15.75" customHeight="1" x14ac:dyDescent="0.15">
      <c r="A117" s="73"/>
      <c r="B117" s="69">
        <v>107</v>
      </c>
      <c r="C117" s="5">
        <v>42051</v>
      </c>
      <c r="D117" s="6" t="s">
        <v>19</v>
      </c>
      <c r="E117" s="6" t="s">
        <v>187</v>
      </c>
      <c r="F117" s="7">
        <v>1125.45</v>
      </c>
      <c r="G117" s="7">
        <v>174.55</v>
      </c>
      <c r="H117" s="7">
        <f t="shared" si="16"/>
        <v>1300</v>
      </c>
      <c r="I117" s="4" t="s">
        <v>188</v>
      </c>
      <c r="J117" s="8" t="s">
        <v>18</v>
      </c>
      <c r="K117" s="4">
        <v>15871</v>
      </c>
      <c r="L117" s="4">
        <v>3</v>
      </c>
      <c r="M117" s="4">
        <v>2600</v>
      </c>
      <c r="N117" s="4">
        <v>261</v>
      </c>
      <c r="O117" s="5">
        <v>42051</v>
      </c>
      <c r="P117" s="6" t="s">
        <v>11</v>
      </c>
      <c r="Q117" s="18"/>
      <c r="R117" s="17">
        <f t="shared" si="15"/>
        <v>180.072</v>
      </c>
      <c r="S117" s="17">
        <f t="shared" si="17"/>
        <v>-5.5219999999999914</v>
      </c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</row>
    <row r="118" spans="1:53" s="19" customFormat="1" ht="15.75" customHeight="1" x14ac:dyDescent="0.15">
      <c r="A118" s="73"/>
      <c r="B118" s="69">
        <v>108</v>
      </c>
      <c r="C118" s="5">
        <v>42051</v>
      </c>
      <c r="D118" s="6" t="s">
        <v>20</v>
      </c>
      <c r="E118" s="6" t="s">
        <v>187</v>
      </c>
      <c r="F118" s="7">
        <v>1125.45</v>
      </c>
      <c r="G118" s="7">
        <v>174.55</v>
      </c>
      <c r="H118" s="7">
        <f t="shared" si="16"/>
        <v>1300</v>
      </c>
      <c r="I118" s="4" t="s">
        <v>188</v>
      </c>
      <c r="J118" s="8" t="s">
        <v>18</v>
      </c>
      <c r="K118" s="4">
        <v>15872</v>
      </c>
      <c r="L118" s="4">
        <v>1</v>
      </c>
      <c r="M118" s="4">
        <v>2600</v>
      </c>
      <c r="N118" s="4">
        <v>261</v>
      </c>
      <c r="O118" s="5">
        <v>42051</v>
      </c>
      <c r="P118" s="6" t="s">
        <v>11</v>
      </c>
      <c r="Q118" s="18"/>
      <c r="R118" s="17">
        <f t="shared" si="15"/>
        <v>180.072</v>
      </c>
      <c r="S118" s="17">
        <f t="shared" si="17"/>
        <v>-5.5219999999999914</v>
      </c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</row>
    <row r="119" spans="1:53" s="19" customFormat="1" ht="15.75" customHeight="1" x14ac:dyDescent="0.15">
      <c r="A119" s="73"/>
      <c r="B119" s="69">
        <v>109</v>
      </c>
      <c r="C119" s="5">
        <v>42054</v>
      </c>
      <c r="D119" s="6" t="s">
        <v>14</v>
      </c>
      <c r="E119" s="6" t="s">
        <v>64</v>
      </c>
      <c r="F119" s="7">
        <v>13930.64</v>
      </c>
      <c r="G119" s="7">
        <v>2228.9</v>
      </c>
      <c r="H119" s="7">
        <f t="shared" si="16"/>
        <v>16159.539999999999</v>
      </c>
      <c r="I119" s="4" t="s">
        <v>55</v>
      </c>
      <c r="J119" s="8" t="s">
        <v>10</v>
      </c>
      <c r="K119" s="4">
        <v>131110656120</v>
      </c>
      <c r="L119" s="4">
        <v>4</v>
      </c>
      <c r="M119" s="4">
        <v>3100</v>
      </c>
      <c r="N119" s="4">
        <v>311</v>
      </c>
      <c r="O119" s="5">
        <v>42054</v>
      </c>
      <c r="P119" s="6" t="s">
        <v>11</v>
      </c>
      <c r="Q119" s="18"/>
      <c r="R119" s="17">
        <f t="shared" si="15"/>
        <v>2228.9023999999999</v>
      </c>
      <c r="S119" s="17">
        <f t="shared" si="17"/>
        <v>-2.3999999998522981E-3</v>
      </c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</row>
    <row r="120" spans="1:53" s="19" customFormat="1" ht="15.75" customHeight="1" x14ac:dyDescent="0.15">
      <c r="A120" s="73"/>
      <c r="B120" s="69">
        <v>110</v>
      </c>
      <c r="C120" s="5">
        <v>42054</v>
      </c>
      <c r="D120" s="6" t="s">
        <v>14</v>
      </c>
      <c r="E120" s="6" t="s">
        <v>65</v>
      </c>
      <c r="F120" s="7">
        <v>33026.629999999997</v>
      </c>
      <c r="G120" s="7">
        <v>5284.26</v>
      </c>
      <c r="H120" s="7">
        <f t="shared" si="16"/>
        <v>38310.89</v>
      </c>
      <c r="I120" s="4" t="s">
        <v>55</v>
      </c>
      <c r="J120" s="8" t="s">
        <v>10</v>
      </c>
      <c r="K120" s="4">
        <v>131110656138</v>
      </c>
      <c r="L120" s="4">
        <v>4</v>
      </c>
      <c r="M120" s="4">
        <v>3100</v>
      </c>
      <c r="N120" s="4">
        <v>311</v>
      </c>
      <c r="O120" s="5">
        <v>42054</v>
      </c>
      <c r="P120" s="6" t="s">
        <v>11</v>
      </c>
      <c r="Q120" s="18"/>
      <c r="R120" s="17">
        <f t="shared" si="15"/>
        <v>5284.2608</v>
      </c>
      <c r="S120" s="17">
        <f t="shared" si="17"/>
        <v>-7.9999999979918357E-4</v>
      </c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</row>
    <row r="121" spans="1:53" s="19" customFormat="1" ht="15.75" customHeight="1" x14ac:dyDescent="0.15">
      <c r="A121" s="73"/>
      <c r="B121" s="69">
        <v>111</v>
      </c>
      <c r="C121" s="5">
        <v>42054</v>
      </c>
      <c r="D121" s="6" t="s">
        <v>14</v>
      </c>
      <c r="E121" s="6" t="s">
        <v>78</v>
      </c>
      <c r="F121" s="7">
        <v>3036.76</v>
      </c>
      <c r="G121" s="7">
        <v>485.88</v>
      </c>
      <c r="H121" s="7">
        <f t="shared" si="16"/>
        <v>3522.6400000000003</v>
      </c>
      <c r="I121" s="4" t="s">
        <v>55</v>
      </c>
      <c r="J121" s="8" t="s">
        <v>10</v>
      </c>
      <c r="K121" s="4">
        <v>9775967</v>
      </c>
      <c r="L121" s="4">
        <v>4</v>
      </c>
      <c r="M121" s="4">
        <v>3100</v>
      </c>
      <c r="N121" s="4">
        <v>311</v>
      </c>
      <c r="O121" s="5">
        <v>42054</v>
      </c>
      <c r="P121" s="6" t="s">
        <v>11</v>
      </c>
      <c r="Q121" s="18"/>
      <c r="R121" s="17">
        <f t="shared" si="15"/>
        <v>485.88160000000005</v>
      </c>
      <c r="S121" s="17">
        <f t="shared" si="17"/>
        <v>-1.6000000000531145E-3</v>
      </c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</row>
    <row r="122" spans="1:53" s="19" customFormat="1" ht="15.75" customHeight="1" x14ac:dyDescent="0.15">
      <c r="A122" s="73"/>
      <c r="B122" s="69">
        <v>112</v>
      </c>
      <c r="C122" s="5">
        <v>42054</v>
      </c>
      <c r="D122" s="6" t="s">
        <v>14</v>
      </c>
      <c r="E122" s="6" t="s">
        <v>84</v>
      </c>
      <c r="F122" s="7">
        <v>4399.87</v>
      </c>
      <c r="G122" s="7">
        <v>703.98</v>
      </c>
      <c r="H122" s="7">
        <f t="shared" si="16"/>
        <v>5103.8500000000004</v>
      </c>
      <c r="I122" s="4" t="s">
        <v>55</v>
      </c>
      <c r="J122" s="8" t="s">
        <v>10</v>
      </c>
      <c r="K122" s="4">
        <v>9775966</v>
      </c>
      <c r="L122" s="4">
        <v>4</v>
      </c>
      <c r="M122" s="4">
        <v>3100</v>
      </c>
      <c r="N122" s="4">
        <v>311</v>
      </c>
      <c r="O122" s="5">
        <v>42054</v>
      </c>
      <c r="P122" s="6" t="s">
        <v>11</v>
      </c>
      <c r="Q122" s="18"/>
      <c r="R122" s="17">
        <f t="shared" si="15"/>
        <v>703.97919999999999</v>
      </c>
      <c r="S122" s="17">
        <f t="shared" si="17"/>
        <v>8.0000000002655725E-4</v>
      </c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</row>
    <row r="123" spans="1:53" s="19" customFormat="1" ht="15.75" customHeight="1" x14ac:dyDescent="0.15">
      <c r="A123" s="73"/>
      <c r="B123" s="69">
        <v>113</v>
      </c>
      <c r="C123" s="5">
        <v>42054</v>
      </c>
      <c r="D123" s="6" t="s">
        <v>14</v>
      </c>
      <c r="E123" s="6" t="s">
        <v>40</v>
      </c>
      <c r="F123" s="7">
        <v>3796.28</v>
      </c>
      <c r="G123" s="7">
        <v>607.4</v>
      </c>
      <c r="H123" s="7">
        <f t="shared" si="16"/>
        <v>4403.68</v>
      </c>
      <c r="I123" s="4" t="s">
        <v>55</v>
      </c>
      <c r="J123" s="8" t="s">
        <v>10</v>
      </c>
      <c r="K123" s="4">
        <v>9775965</v>
      </c>
      <c r="L123" s="4">
        <v>4</v>
      </c>
      <c r="M123" s="4">
        <v>3100</v>
      </c>
      <c r="N123" s="4">
        <v>311</v>
      </c>
      <c r="O123" s="5">
        <v>42054</v>
      </c>
      <c r="P123" s="6" t="s">
        <v>11</v>
      </c>
      <c r="Q123" s="18"/>
      <c r="R123" s="17">
        <f t="shared" si="15"/>
        <v>607.40480000000002</v>
      </c>
      <c r="S123" s="17">
        <f t="shared" si="17"/>
        <v>-4.8000000000456566E-3</v>
      </c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</row>
    <row r="124" spans="1:53" s="19" customFormat="1" ht="15.75" customHeight="1" x14ac:dyDescent="0.15">
      <c r="A124" s="73"/>
      <c r="B124" s="69">
        <v>114</v>
      </c>
      <c r="C124" s="5">
        <v>42054</v>
      </c>
      <c r="D124" s="6" t="s">
        <v>14</v>
      </c>
      <c r="E124" s="6" t="s">
        <v>233</v>
      </c>
      <c r="F124" s="7">
        <v>1600.73</v>
      </c>
      <c r="G124" s="7">
        <v>256.11</v>
      </c>
      <c r="H124" s="7">
        <f t="shared" si="16"/>
        <v>1856.8400000000001</v>
      </c>
      <c r="I124" s="4" t="s">
        <v>55</v>
      </c>
      <c r="J124" s="8" t="s">
        <v>10</v>
      </c>
      <c r="K124" s="4">
        <v>9775970</v>
      </c>
      <c r="L124" s="4">
        <v>4</v>
      </c>
      <c r="M124" s="4">
        <v>3100</v>
      </c>
      <c r="N124" s="4">
        <v>311</v>
      </c>
      <c r="O124" s="5">
        <v>42054</v>
      </c>
      <c r="P124" s="6" t="s">
        <v>11</v>
      </c>
      <c r="Q124" s="18"/>
      <c r="R124" s="17">
        <f t="shared" si="15"/>
        <v>256.11680000000001</v>
      </c>
      <c r="S124" s="17">
        <f t="shared" si="17"/>
        <v>-6.7999999999983629E-3</v>
      </c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</row>
    <row r="125" spans="1:53" s="19" customFormat="1" ht="15.75" customHeight="1" x14ac:dyDescent="0.15">
      <c r="A125" s="73"/>
      <c r="B125" s="69">
        <v>115</v>
      </c>
      <c r="C125" s="5">
        <v>42054</v>
      </c>
      <c r="D125" s="6" t="s">
        <v>14</v>
      </c>
      <c r="E125" s="6" t="s">
        <v>39</v>
      </c>
      <c r="F125" s="7">
        <v>19831.8</v>
      </c>
      <c r="G125" s="7">
        <v>3173.08</v>
      </c>
      <c r="H125" s="7">
        <f t="shared" si="16"/>
        <v>23004.879999999997</v>
      </c>
      <c r="I125" s="4" t="s">
        <v>55</v>
      </c>
      <c r="J125" s="8" t="s">
        <v>10</v>
      </c>
      <c r="K125" s="4">
        <v>9775959</v>
      </c>
      <c r="L125" s="4">
        <v>4</v>
      </c>
      <c r="M125" s="4">
        <v>3100</v>
      </c>
      <c r="N125" s="4">
        <v>311</v>
      </c>
      <c r="O125" s="5">
        <v>42054</v>
      </c>
      <c r="P125" s="6" t="s">
        <v>11</v>
      </c>
      <c r="Q125" s="18"/>
      <c r="R125" s="17">
        <f t="shared" si="15"/>
        <v>3173.0879999999997</v>
      </c>
      <c r="S125" s="17">
        <f t="shared" si="17"/>
        <v>-7.9999999998108251E-3</v>
      </c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</row>
    <row r="126" spans="1:53" s="19" customFormat="1" ht="15.75" customHeight="1" x14ac:dyDescent="0.15">
      <c r="A126" s="73"/>
      <c r="B126" s="69">
        <v>116</v>
      </c>
      <c r="C126" s="5">
        <v>42054</v>
      </c>
      <c r="D126" s="6" t="s">
        <v>14</v>
      </c>
      <c r="E126" s="6" t="s">
        <v>38</v>
      </c>
      <c r="F126" s="7">
        <v>3874.13</v>
      </c>
      <c r="G126" s="7">
        <v>619.86</v>
      </c>
      <c r="H126" s="7">
        <f t="shared" si="16"/>
        <v>4493.99</v>
      </c>
      <c r="I126" s="4" t="s">
        <v>55</v>
      </c>
      <c r="J126" s="8" t="s">
        <v>10</v>
      </c>
      <c r="K126" s="4">
        <v>9775957</v>
      </c>
      <c r="L126" s="4">
        <v>4</v>
      </c>
      <c r="M126" s="4">
        <v>3100</v>
      </c>
      <c r="N126" s="4">
        <v>311</v>
      </c>
      <c r="O126" s="5">
        <v>42054</v>
      </c>
      <c r="P126" s="6" t="s">
        <v>11</v>
      </c>
      <c r="Q126" s="18"/>
      <c r="R126" s="17">
        <f t="shared" si="15"/>
        <v>619.86080000000004</v>
      </c>
      <c r="S126" s="17">
        <f t="shared" si="17"/>
        <v>-8.0000000002655725E-4</v>
      </c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</row>
    <row r="127" spans="1:53" s="19" customFormat="1" ht="15.75" customHeight="1" x14ac:dyDescent="0.15">
      <c r="A127" s="73"/>
      <c r="B127" s="69">
        <v>117</v>
      </c>
      <c r="C127" s="5">
        <v>42054</v>
      </c>
      <c r="D127" s="6" t="s">
        <v>14</v>
      </c>
      <c r="E127" s="6" t="s">
        <v>16</v>
      </c>
      <c r="F127" s="7">
        <v>7669.62</v>
      </c>
      <c r="G127" s="7">
        <v>1227.1400000000001</v>
      </c>
      <c r="H127" s="7">
        <f t="shared" si="16"/>
        <v>8896.76</v>
      </c>
      <c r="I127" s="4" t="s">
        <v>55</v>
      </c>
      <c r="J127" s="8" t="s">
        <v>10</v>
      </c>
      <c r="K127" s="4">
        <v>9775960</v>
      </c>
      <c r="L127" s="4">
        <v>4</v>
      </c>
      <c r="M127" s="4">
        <v>3100</v>
      </c>
      <c r="N127" s="4">
        <v>311</v>
      </c>
      <c r="O127" s="5">
        <v>42054</v>
      </c>
      <c r="P127" s="6" t="s">
        <v>11</v>
      </c>
      <c r="Q127" s="18"/>
      <c r="R127" s="17">
        <f t="shared" si="15"/>
        <v>1227.1392000000001</v>
      </c>
      <c r="S127" s="17">
        <f t="shared" si="17"/>
        <v>8.0000000002655725E-4</v>
      </c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</row>
    <row r="128" spans="1:53" s="19" customFormat="1" ht="15.75" customHeight="1" x14ac:dyDescent="0.15">
      <c r="A128" s="73"/>
      <c r="B128" s="69">
        <v>118</v>
      </c>
      <c r="C128" s="5">
        <v>42054</v>
      </c>
      <c r="D128" s="6" t="s">
        <v>14</v>
      </c>
      <c r="E128" s="6" t="s">
        <v>41</v>
      </c>
      <c r="F128" s="7">
        <v>12682.41</v>
      </c>
      <c r="G128" s="7">
        <v>0</v>
      </c>
      <c r="H128" s="7">
        <f t="shared" si="16"/>
        <v>12682.41</v>
      </c>
      <c r="I128" s="4" t="s">
        <v>55</v>
      </c>
      <c r="J128" s="8" t="s">
        <v>10</v>
      </c>
      <c r="K128" s="4">
        <v>9775974</v>
      </c>
      <c r="L128" s="4">
        <v>4</v>
      </c>
      <c r="M128" s="4">
        <v>3100</v>
      </c>
      <c r="N128" s="4">
        <v>311</v>
      </c>
      <c r="O128" s="5">
        <v>42054</v>
      </c>
      <c r="P128" s="6" t="s">
        <v>11</v>
      </c>
      <c r="Q128" s="18"/>
      <c r="R128" s="17">
        <v>0</v>
      </c>
      <c r="S128" s="17">
        <f t="shared" si="17"/>
        <v>0</v>
      </c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</row>
    <row r="129" spans="1:53" s="19" customFormat="1" ht="15.75" customHeight="1" x14ac:dyDescent="0.15">
      <c r="A129" s="73"/>
      <c r="B129" s="69">
        <v>119</v>
      </c>
      <c r="C129" s="5">
        <v>42055</v>
      </c>
      <c r="D129" s="6" t="s">
        <v>14</v>
      </c>
      <c r="E129" s="6" t="s">
        <v>194</v>
      </c>
      <c r="F129" s="7">
        <v>7000</v>
      </c>
      <c r="G129" s="7">
        <v>1120</v>
      </c>
      <c r="H129" s="7">
        <f t="shared" ref="H129:H135" si="18">SUM(F129:G129)</f>
        <v>8120</v>
      </c>
      <c r="I129" s="4" t="s">
        <v>55</v>
      </c>
      <c r="J129" s="8" t="s">
        <v>186</v>
      </c>
      <c r="K129" s="4">
        <v>111</v>
      </c>
      <c r="L129" s="4">
        <v>4</v>
      </c>
      <c r="M129" s="4">
        <v>3500</v>
      </c>
      <c r="N129" s="4">
        <v>351</v>
      </c>
      <c r="O129" s="5">
        <v>42055</v>
      </c>
      <c r="P129" s="6" t="s">
        <v>11</v>
      </c>
      <c r="Q129" s="18"/>
      <c r="R129" s="17">
        <f t="shared" ref="R129:R156" si="19">F129*0.16</f>
        <v>1120</v>
      </c>
      <c r="S129" s="17">
        <f t="shared" si="17"/>
        <v>0</v>
      </c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</row>
    <row r="130" spans="1:53" s="19" customFormat="1" ht="15.75" customHeight="1" x14ac:dyDescent="0.15">
      <c r="A130" s="73"/>
      <c r="B130" s="69">
        <v>120</v>
      </c>
      <c r="C130" s="5">
        <v>42055</v>
      </c>
      <c r="D130" s="6" t="s">
        <v>14</v>
      </c>
      <c r="E130" s="6" t="s">
        <v>195</v>
      </c>
      <c r="F130" s="7">
        <v>35280</v>
      </c>
      <c r="G130" s="7">
        <v>5644.8</v>
      </c>
      <c r="H130" s="7">
        <f t="shared" si="18"/>
        <v>40924.800000000003</v>
      </c>
      <c r="I130" s="4" t="s">
        <v>55</v>
      </c>
      <c r="J130" s="8" t="s">
        <v>186</v>
      </c>
      <c r="K130" s="4">
        <v>113</v>
      </c>
      <c r="L130" s="4">
        <v>4</v>
      </c>
      <c r="M130" s="4">
        <v>3500</v>
      </c>
      <c r="N130" s="4">
        <v>351</v>
      </c>
      <c r="O130" s="5">
        <v>42055</v>
      </c>
      <c r="P130" s="6" t="s">
        <v>11</v>
      </c>
      <c r="Q130" s="18"/>
      <c r="R130" s="17">
        <f t="shared" si="19"/>
        <v>5644.8</v>
      </c>
      <c r="S130" s="17">
        <f t="shared" si="17"/>
        <v>0</v>
      </c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</row>
    <row r="131" spans="1:53" s="19" customFormat="1" ht="15.75" customHeight="1" x14ac:dyDescent="0.15">
      <c r="A131" s="73"/>
      <c r="B131" s="69">
        <v>121</v>
      </c>
      <c r="C131" s="5">
        <v>42058</v>
      </c>
      <c r="D131" s="6" t="s">
        <v>20</v>
      </c>
      <c r="E131" s="19" t="s">
        <v>190</v>
      </c>
      <c r="F131" s="7">
        <v>28.19</v>
      </c>
      <c r="G131" s="7">
        <v>4.51</v>
      </c>
      <c r="H131" s="7">
        <f t="shared" si="18"/>
        <v>32.700000000000003</v>
      </c>
      <c r="I131" s="4" t="s">
        <v>189</v>
      </c>
      <c r="J131" s="8" t="s">
        <v>60</v>
      </c>
      <c r="K131" s="4">
        <v>459</v>
      </c>
      <c r="L131" s="4">
        <v>1</v>
      </c>
      <c r="M131" s="4">
        <v>2100</v>
      </c>
      <c r="N131" s="4">
        <v>211</v>
      </c>
      <c r="O131" s="5">
        <v>42058</v>
      </c>
      <c r="P131" s="6" t="s">
        <v>11</v>
      </c>
      <c r="Q131" s="18"/>
      <c r="R131" s="17">
        <f t="shared" si="19"/>
        <v>4.5104000000000006</v>
      </c>
      <c r="S131" s="17">
        <f t="shared" si="17"/>
        <v>-4.0000000000084412E-4</v>
      </c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</row>
    <row r="132" spans="1:53" s="19" customFormat="1" ht="15.75" customHeight="1" x14ac:dyDescent="0.15">
      <c r="A132" s="73"/>
      <c r="B132" s="69">
        <v>122</v>
      </c>
      <c r="C132" s="5">
        <v>42058</v>
      </c>
      <c r="D132" s="6" t="s">
        <v>20</v>
      </c>
      <c r="E132" s="19" t="s">
        <v>190</v>
      </c>
      <c r="F132" s="7">
        <v>424.13</v>
      </c>
      <c r="G132" s="7">
        <v>67.87</v>
      </c>
      <c r="H132" s="7">
        <f t="shared" si="18"/>
        <v>492</v>
      </c>
      <c r="I132" s="4" t="s">
        <v>189</v>
      </c>
      <c r="J132" s="8" t="s">
        <v>60</v>
      </c>
      <c r="K132" s="4">
        <v>460</v>
      </c>
      <c r="L132" s="4">
        <v>1</v>
      </c>
      <c r="M132" s="4">
        <v>2100</v>
      </c>
      <c r="N132" s="4">
        <v>211</v>
      </c>
      <c r="O132" s="5">
        <v>42058</v>
      </c>
      <c r="P132" s="6" t="s">
        <v>11</v>
      </c>
      <c r="Q132" s="18"/>
      <c r="R132" s="17">
        <f t="shared" si="19"/>
        <v>67.860799999999998</v>
      </c>
      <c r="S132" s="17">
        <f t="shared" si="17"/>
        <v>9.2000000000069804E-3</v>
      </c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</row>
    <row r="133" spans="1:53" s="19" customFormat="1" ht="15.75" customHeight="1" x14ac:dyDescent="0.15">
      <c r="A133" s="73"/>
      <c r="B133" s="69">
        <v>123</v>
      </c>
      <c r="C133" s="5">
        <v>42058</v>
      </c>
      <c r="D133" s="6" t="s">
        <v>8</v>
      </c>
      <c r="E133" s="19" t="s">
        <v>193</v>
      </c>
      <c r="F133" s="7">
        <v>603.45000000000005</v>
      </c>
      <c r="G133" s="7">
        <v>96.55</v>
      </c>
      <c r="H133" s="7">
        <f t="shared" si="18"/>
        <v>700</v>
      </c>
      <c r="I133" s="4" t="s">
        <v>189</v>
      </c>
      <c r="J133" s="8" t="s">
        <v>60</v>
      </c>
      <c r="K133" s="4">
        <v>461</v>
      </c>
      <c r="L133" s="4">
        <v>2</v>
      </c>
      <c r="M133" s="4">
        <v>2100</v>
      </c>
      <c r="N133" s="4">
        <v>211</v>
      </c>
      <c r="O133" s="5">
        <v>42058</v>
      </c>
      <c r="P133" s="6" t="s">
        <v>11</v>
      </c>
      <c r="Q133" s="18"/>
      <c r="R133" s="17">
        <f t="shared" si="19"/>
        <v>96.552000000000007</v>
      </c>
      <c r="S133" s="17">
        <f t="shared" si="17"/>
        <v>-2.0000000000095497E-3</v>
      </c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</row>
    <row r="134" spans="1:53" s="19" customFormat="1" ht="15.75" customHeight="1" x14ac:dyDescent="0.15">
      <c r="A134" s="73"/>
      <c r="B134" s="69">
        <v>124</v>
      </c>
      <c r="C134" s="5">
        <v>42058</v>
      </c>
      <c r="D134" s="6" t="s">
        <v>19</v>
      </c>
      <c r="E134" s="19" t="s">
        <v>192</v>
      </c>
      <c r="F134" s="7">
        <v>431.03</v>
      </c>
      <c r="G134" s="7">
        <v>68.97</v>
      </c>
      <c r="H134" s="7">
        <f t="shared" si="18"/>
        <v>500</v>
      </c>
      <c r="I134" s="4" t="s">
        <v>189</v>
      </c>
      <c r="J134" s="8" t="s">
        <v>60</v>
      </c>
      <c r="K134" s="4">
        <v>462</v>
      </c>
      <c r="L134" s="4">
        <v>3</v>
      </c>
      <c r="M134" s="4">
        <v>2100</v>
      </c>
      <c r="N134" s="4">
        <v>211</v>
      </c>
      <c r="O134" s="5">
        <v>42058</v>
      </c>
      <c r="P134" s="6" t="s">
        <v>11</v>
      </c>
      <c r="Q134" s="18"/>
      <c r="R134" s="17">
        <f t="shared" si="19"/>
        <v>68.964799999999997</v>
      </c>
      <c r="S134" s="17">
        <f t="shared" si="17"/>
        <v>5.2000000000020918E-3</v>
      </c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</row>
    <row r="135" spans="1:53" s="19" customFormat="1" ht="15.75" customHeight="1" x14ac:dyDescent="0.15">
      <c r="A135" s="73"/>
      <c r="B135" s="69">
        <v>125</v>
      </c>
      <c r="C135" s="5">
        <v>42058</v>
      </c>
      <c r="D135" s="6" t="s">
        <v>14</v>
      </c>
      <c r="E135" s="19" t="s">
        <v>191</v>
      </c>
      <c r="F135" s="7">
        <v>431.03</v>
      </c>
      <c r="G135" s="7">
        <v>68.97</v>
      </c>
      <c r="H135" s="7">
        <f t="shared" si="18"/>
        <v>500</v>
      </c>
      <c r="I135" s="4" t="s">
        <v>189</v>
      </c>
      <c r="J135" s="8" t="s">
        <v>60</v>
      </c>
      <c r="K135" s="4">
        <v>463</v>
      </c>
      <c r="L135" s="4">
        <v>4</v>
      </c>
      <c r="M135" s="4">
        <v>2100</v>
      </c>
      <c r="N135" s="4">
        <v>211</v>
      </c>
      <c r="O135" s="5">
        <v>42058</v>
      </c>
      <c r="P135" s="6" t="s">
        <v>11</v>
      </c>
      <c r="Q135" s="18"/>
      <c r="R135" s="17">
        <f t="shared" si="19"/>
        <v>68.964799999999997</v>
      </c>
      <c r="S135" s="17">
        <f t="shared" si="17"/>
        <v>5.2000000000020918E-3</v>
      </c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</row>
    <row r="136" spans="1:53" s="19" customFormat="1" ht="15.75" customHeight="1" x14ac:dyDescent="0.15">
      <c r="A136" s="73"/>
      <c r="B136" s="69">
        <v>126</v>
      </c>
      <c r="C136" s="5">
        <v>42060</v>
      </c>
      <c r="D136" s="6" t="s">
        <v>14</v>
      </c>
      <c r="E136" s="6" t="s">
        <v>197</v>
      </c>
      <c r="F136" s="7">
        <v>461.2</v>
      </c>
      <c r="G136" s="7">
        <v>73.8</v>
      </c>
      <c r="H136" s="7">
        <f t="shared" ref="H136:H150" si="20">SUM(F136:G136)</f>
        <v>535</v>
      </c>
      <c r="I136" s="4" t="s">
        <v>198</v>
      </c>
      <c r="J136" s="8" t="s">
        <v>28</v>
      </c>
      <c r="K136" s="4">
        <v>1504</v>
      </c>
      <c r="L136" s="4">
        <v>4</v>
      </c>
      <c r="M136" s="4">
        <v>2600</v>
      </c>
      <c r="N136" s="4">
        <v>261</v>
      </c>
      <c r="O136" s="5">
        <v>42060</v>
      </c>
      <c r="P136" s="6" t="s">
        <v>11</v>
      </c>
      <c r="Q136" s="18"/>
      <c r="R136" s="17">
        <f t="shared" si="19"/>
        <v>73.792000000000002</v>
      </c>
      <c r="S136" s="17">
        <f t="shared" si="17"/>
        <v>7.9999999999955662E-3</v>
      </c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</row>
    <row r="137" spans="1:53" s="19" customFormat="1" ht="15.75" customHeight="1" x14ac:dyDescent="0.15">
      <c r="A137" s="73"/>
      <c r="B137" s="69">
        <v>127</v>
      </c>
      <c r="C137" s="5">
        <v>42060</v>
      </c>
      <c r="D137" s="6" t="s">
        <v>14</v>
      </c>
      <c r="E137" s="6" t="s">
        <v>199</v>
      </c>
      <c r="F137" s="7">
        <v>587.05999999999995</v>
      </c>
      <c r="G137" s="7">
        <v>93.94</v>
      </c>
      <c r="H137" s="7">
        <f t="shared" si="20"/>
        <v>681</v>
      </c>
      <c r="I137" s="4" t="s">
        <v>198</v>
      </c>
      <c r="J137" s="8" t="s">
        <v>28</v>
      </c>
      <c r="K137" s="4">
        <v>1505</v>
      </c>
      <c r="L137" s="4">
        <v>4</v>
      </c>
      <c r="M137" s="4">
        <v>2900</v>
      </c>
      <c r="N137" s="4">
        <v>296</v>
      </c>
      <c r="O137" s="5">
        <v>42060</v>
      </c>
      <c r="P137" s="6" t="s">
        <v>11</v>
      </c>
      <c r="Q137" s="18"/>
      <c r="R137" s="17">
        <f t="shared" si="19"/>
        <v>93.929599999999994</v>
      </c>
      <c r="S137" s="17">
        <f t="shared" si="17"/>
        <v>1.0400000000004184E-2</v>
      </c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</row>
    <row r="138" spans="1:53" s="19" customFormat="1" ht="15.75" customHeight="1" x14ac:dyDescent="0.15">
      <c r="A138" s="73"/>
      <c r="B138" s="69">
        <v>128</v>
      </c>
      <c r="C138" s="5">
        <v>42060</v>
      </c>
      <c r="D138" s="6" t="s">
        <v>14</v>
      </c>
      <c r="E138" s="6" t="s">
        <v>200</v>
      </c>
      <c r="F138" s="7">
        <v>406.9</v>
      </c>
      <c r="G138" s="7">
        <v>65.099999999999994</v>
      </c>
      <c r="H138" s="7">
        <f t="shared" si="20"/>
        <v>472</v>
      </c>
      <c r="I138" s="4" t="s">
        <v>198</v>
      </c>
      <c r="J138" s="8" t="s">
        <v>28</v>
      </c>
      <c r="K138" s="4">
        <v>1506</v>
      </c>
      <c r="L138" s="4">
        <v>4</v>
      </c>
      <c r="M138" s="4">
        <v>3500</v>
      </c>
      <c r="N138" s="4">
        <v>351</v>
      </c>
      <c r="O138" s="5">
        <v>42060</v>
      </c>
      <c r="P138" s="6" t="s">
        <v>11</v>
      </c>
      <c r="Q138" s="18"/>
      <c r="R138" s="17">
        <f t="shared" si="19"/>
        <v>65.103999999999999</v>
      </c>
      <c r="S138" s="17">
        <f t="shared" si="17"/>
        <v>-4.0000000000048885E-3</v>
      </c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</row>
    <row r="139" spans="1:53" s="19" customFormat="1" ht="15.75" customHeight="1" x14ac:dyDescent="0.15">
      <c r="A139" s="73"/>
      <c r="B139" s="69">
        <v>129</v>
      </c>
      <c r="C139" s="5">
        <v>42060</v>
      </c>
      <c r="D139" s="6" t="s">
        <v>14</v>
      </c>
      <c r="E139" s="6" t="s">
        <v>206</v>
      </c>
      <c r="F139" s="7">
        <v>892.25</v>
      </c>
      <c r="G139" s="7">
        <v>142.75</v>
      </c>
      <c r="H139" s="7">
        <f t="shared" si="20"/>
        <v>1035</v>
      </c>
      <c r="I139" s="4" t="s">
        <v>198</v>
      </c>
      <c r="J139" s="8" t="s">
        <v>28</v>
      </c>
      <c r="K139" s="4">
        <v>1507</v>
      </c>
      <c r="L139" s="4">
        <v>4</v>
      </c>
      <c r="M139" s="4">
        <v>2900</v>
      </c>
      <c r="N139" s="4">
        <v>296</v>
      </c>
      <c r="O139" s="5">
        <v>42060</v>
      </c>
      <c r="P139" s="6" t="s">
        <v>11</v>
      </c>
      <c r="Q139" s="18"/>
      <c r="R139" s="17">
        <f t="shared" si="19"/>
        <v>142.76</v>
      </c>
      <c r="S139" s="17">
        <f t="shared" si="17"/>
        <v>-9.9999999999909051E-3</v>
      </c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</row>
    <row r="140" spans="1:53" s="19" customFormat="1" ht="15.75" customHeight="1" x14ac:dyDescent="0.15">
      <c r="A140" s="73"/>
      <c r="B140" s="69">
        <v>130</v>
      </c>
      <c r="C140" s="5">
        <v>42060</v>
      </c>
      <c r="D140" s="6" t="s">
        <v>14</v>
      </c>
      <c r="E140" s="6" t="s">
        <v>234</v>
      </c>
      <c r="F140" s="7">
        <v>386.2</v>
      </c>
      <c r="G140" s="7">
        <v>61.8</v>
      </c>
      <c r="H140" s="7">
        <f t="shared" si="20"/>
        <v>448</v>
      </c>
      <c r="I140" s="4" t="s">
        <v>198</v>
      </c>
      <c r="J140" s="8" t="s">
        <v>28</v>
      </c>
      <c r="K140" s="4">
        <v>1508</v>
      </c>
      <c r="L140" s="4">
        <v>4</v>
      </c>
      <c r="M140" s="4">
        <v>2600</v>
      </c>
      <c r="N140" s="4">
        <v>261</v>
      </c>
      <c r="O140" s="5">
        <v>42060</v>
      </c>
      <c r="P140" s="6" t="s">
        <v>11</v>
      </c>
      <c r="Q140" s="18"/>
      <c r="R140" s="17">
        <f t="shared" si="19"/>
        <v>61.792000000000002</v>
      </c>
      <c r="S140" s="17">
        <f t="shared" si="17"/>
        <v>7.9999999999955662E-3</v>
      </c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</row>
    <row r="141" spans="1:53" s="19" customFormat="1" ht="15.75" customHeight="1" x14ac:dyDescent="0.15">
      <c r="A141" s="73"/>
      <c r="B141" s="69">
        <v>131</v>
      </c>
      <c r="C141" s="5">
        <v>42060</v>
      </c>
      <c r="D141" s="6" t="s">
        <v>14</v>
      </c>
      <c r="E141" s="6" t="s">
        <v>201</v>
      </c>
      <c r="F141" s="7">
        <v>855.17</v>
      </c>
      <c r="G141" s="7">
        <v>136.83000000000001</v>
      </c>
      <c r="H141" s="7">
        <f t="shared" si="20"/>
        <v>992</v>
      </c>
      <c r="I141" s="4" t="s">
        <v>198</v>
      </c>
      <c r="J141" s="8" t="s">
        <v>28</v>
      </c>
      <c r="K141" s="4">
        <v>1509</v>
      </c>
      <c r="L141" s="4">
        <v>4</v>
      </c>
      <c r="M141" s="4">
        <v>2900</v>
      </c>
      <c r="N141" s="4">
        <v>296</v>
      </c>
      <c r="O141" s="5">
        <v>42060</v>
      </c>
      <c r="P141" s="6" t="s">
        <v>11</v>
      </c>
      <c r="Q141" s="18"/>
      <c r="R141" s="17">
        <f t="shared" si="19"/>
        <v>136.8272</v>
      </c>
      <c r="S141" s="17">
        <f t="shared" si="17"/>
        <v>2.8000000000076852E-3</v>
      </c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</row>
    <row r="142" spans="1:53" s="19" customFormat="1" ht="15.75" customHeight="1" x14ac:dyDescent="0.15">
      <c r="A142" s="73"/>
      <c r="B142" s="69">
        <v>132</v>
      </c>
      <c r="C142" s="5">
        <v>42060</v>
      </c>
      <c r="D142" s="6" t="s">
        <v>14</v>
      </c>
      <c r="E142" s="6" t="s">
        <v>202</v>
      </c>
      <c r="F142" s="7">
        <v>21.55</v>
      </c>
      <c r="G142" s="7">
        <v>3.45</v>
      </c>
      <c r="H142" s="7">
        <f t="shared" si="20"/>
        <v>25</v>
      </c>
      <c r="I142" s="4" t="s">
        <v>198</v>
      </c>
      <c r="J142" s="8" t="s">
        <v>28</v>
      </c>
      <c r="K142" s="4">
        <v>1510</v>
      </c>
      <c r="L142" s="4">
        <v>4</v>
      </c>
      <c r="M142" s="4">
        <v>2900</v>
      </c>
      <c r="N142" s="4">
        <v>296</v>
      </c>
      <c r="O142" s="5">
        <v>42060</v>
      </c>
      <c r="P142" s="6" t="s">
        <v>11</v>
      </c>
      <c r="Q142" s="18"/>
      <c r="R142" s="17">
        <f t="shared" si="19"/>
        <v>3.4480000000000004</v>
      </c>
      <c r="S142" s="17">
        <f t="shared" si="17"/>
        <v>1.9999999999997797E-3</v>
      </c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</row>
    <row r="143" spans="1:53" s="19" customFormat="1" ht="15.75" customHeight="1" x14ac:dyDescent="0.15">
      <c r="A143" s="73"/>
      <c r="B143" s="69">
        <v>133</v>
      </c>
      <c r="C143" s="5">
        <v>42060</v>
      </c>
      <c r="D143" s="6" t="s">
        <v>14</v>
      </c>
      <c r="E143" s="6" t="s">
        <v>201</v>
      </c>
      <c r="F143" s="7">
        <v>1158.6199999999999</v>
      </c>
      <c r="G143" s="7">
        <v>185.38</v>
      </c>
      <c r="H143" s="7">
        <f t="shared" si="20"/>
        <v>1344</v>
      </c>
      <c r="I143" s="4" t="s">
        <v>198</v>
      </c>
      <c r="J143" s="8" t="s">
        <v>28</v>
      </c>
      <c r="K143" s="4">
        <v>1511</v>
      </c>
      <c r="L143" s="4">
        <v>4</v>
      </c>
      <c r="M143" s="4">
        <v>2900</v>
      </c>
      <c r="N143" s="4">
        <v>296</v>
      </c>
      <c r="O143" s="5">
        <v>42060</v>
      </c>
      <c r="P143" s="6" t="s">
        <v>11</v>
      </c>
      <c r="Q143" s="18"/>
      <c r="R143" s="17">
        <f t="shared" si="19"/>
        <v>185.3792</v>
      </c>
      <c r="S143" s="17">
        <f t="shared" si="17"/>
        <v>7.9999999999813554E-4</v>
      </c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</row>
    <row r="144" spans="1:53" s="19" customFormat="1" ht="15.75" customHeight="1" x14ac:dyDescent="0.15">
      <c r="A144" s="73"/>
      <c r="B144" s="69">
        <v>134</v>
      </c>
      <c r="C144" s="5">
        <v>42060</v>
      </c>
      <c r="D144" s="6" t="s">
        <v>14</v>
      </c>
      <c r="E144" s="6" t="s">
        <v>203</v>
      </c>
      <c r="F144" s="7">
        <v>814.65</v>
      </c>
      <c r="G144" s="7">
        <v>130.35</v>
      </c>
      <c r="H144" s="7">
        <f t="shared" si="20"/>
        <v>945</v>
      </c>
      <c r="I144" s="4" t="s">
        <v>198</v>
      </c>
      <c r="J144" s="8" t="s">
        <v>28</v>
      </c>
      <c r="K144" s="4">
        <v>1512</v>
      </c>
      <c r="L144" s="4">
        <v>4</v>
      </c>
      <c r="M144" s="4">
        <v>2600</v>
      </c>
      <c r="N144" s="4">
        <v>261</v>
      </c>
      <c r="O144" s="5">
        <v>42060</v>
      </c>
      <c r="P144" s="6" t="s">
        <v>11</v>
      </c>
      <c r="Q144" s="18"/>
      <c r="R144" s="17">
        <f t="shared" si="19"/>
        <v>130.34399999999999</v>
      </c>
      <c r="S144" s="17">
        <f t="shared" si="17"/>
        <v>6.0000000000002274E-3</v>
      </c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</row>
    <row r="145" spans="1:53" s="19" customFormat="1" ht="15.75" customHeight="1" x14ac:dyDescent="0.15">
      <c r="A145" s="73"/>
      <c r="B145" s="69">
        <v>135</v>
      </c>
      <c r="C145" s="5">
        <v>42060</v>
      </c>
      <c r="D145" s="6" t="s">
        <v>14</v>
      </c>
      <c r="E145" s="6" t="s">
        <v>204</v>
      </c>
      <c r="F145" s="7">
        <v>256.04000000000002</v>
      </c>
      <c r="G145" s="7">
        <v>40.96</v>
      </c>
      <c r="H145" s="7">
        <f t="shared" si="20"/>
        <v>297</v>
      </c>
      <c r="I145" s="4" t="s">
        <v>198</v>
      </c>
      <c r="J145" s="8" t="s">
        <v>28</v>
      </c>
      <c r="K145" s="4">
        <v>1513</v>
      </c>
      <c r="L145" s="4">
        <v>4</v>
      </c>
      <c r="M145" s="4">
        <v>2900</v>
      </c>
      <c r="N145" s="4">
        <v>296</v>
      </c>
      <c r="O145" s="5">
        <v>42060</v>
      </c>
      <c r="P145" s="6" t="s">
        <v>11</v>
      </c>
      <c r="Q145" s="18"/>
      <c r="R145" s="17">
        <f t="shared" si="19"/>
        <v>40.966400000000007</v>
      </c>
      <c r="S145" s="17">
        <f t="shared" si="17"/>
        <v>-6.4000000000064006E-3</v>
      </c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</row>
    <row r="146" spans="1:53" s="19" customFormat="1" ht="15.75" customHeight="1" x14ac:dyDescent="0.15">
      <c r="A146" s="73"/>
      <c r="B146" s="69">
        <v>136</v>
      </c>
      <c r="C146" s="5">
        <v>42060</v>
      </c>
      <c r="D146" s="6" t="s">
        <v>14</v>
      </c>
      <c r="E146" s="6" t="s">
        <v>205</v>
      </c>
      <c r="F146" s="7">
        <v>103.45</v>
      </c>
      <c r="G146" s="7">
        <v>16.55</v>
      </c>
      <c r="H146" s="7">
        <f t="shared" si="20"/>
        <v>120</v>
      </c>
      <c r="I146" s="4" t="s">
        <v>198</v>
      </c>
      <c r="J146" s="8" t="s">
        <v>28</v>
      </c>
      <c r="K146" s="4">
        <v>1514</v>
      </c>
      <c r="L146" s="4">
        <v>4</v>
      </c>
      <c r="M146" s="4">
        <v>2600</v>
      </c>
      <c r="N146" s="4">
        <v>261</v>
      </c>
      <c r="O146" s="5">
        <v>42060</v>
      </c>
      <c r="P146" s="6" t="s">
        <v>11</v>
      </c>
      <c r="Q146" s="18"/>
      <c r="R146" s="17">
        <f t="shared" si="19"/>
        <v>16.552</v>
      </c>
      <c r="S146" s="17">
        <f t="shared" ref="S146:S169" si="21">G146-R146</f>
        <v>-1.9999999999988916E-3</v>
      </c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</row>
    <row r="147" spans="1:53" s="19" customFormat="1" ht="15.75" customHeight="1" x14ac:dyDescent="0.15">
      <c r="A147" s="73"/>
      <c r="B147" s="69">
        <v>137</v>
      </c>
      <c r="C147" s="5">
        <v>42060</v>
      </c>
      <c r="D147" s="6" t="s">
        <v>14</v>
      </c>
      <c r="E147" s="6" t="s">
        <v>207</v>
      </c>
      <c r="F147" s="7">
        <v>239.66</v>
      </c>
      <c r="G147" s="7">
        <v>38.340000000000003</v>
      </c>
      <c r="H147" s="7">
        <f t="shared" si="20"/>
        <v>278</v>
      </c>
      <c r="I147" s="4" t="s">
        <v>198</v>
      </c>
      <c r="J147" s="8" t="s">
        <v>28</v>
      </c>
      <c r="K147" s="4">
        <v>1516</v>
      </c>
      <c r="L147" s="4">
        <v>4</v>
      </c>
      <c r="M147" s="4">
        <v>2900</v>
      </c>
      <c r="N147" s="4">
        <v>296</v>
      </c>
      <c r="O147" s="5">
        <v>42060</v>
      </c>
      <c r="P147" s="6" t="s">
        <v>11</v>
      </c>
      <c r="Q147" s="18"/>
      <c r="R147" s="17">
        <f t="shared" si="19"/>
        <v>38.345599999999997</v>
      </c>
      <c r="S147" s="17">
        <f t="shared" si="21"/>
        <v>-5.5999999999940542E-3</v>
      </c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</row>
    <row r="148" spans="1:53" s="19" customFormat="1" ht="15.75" customHeight="1" x14ac:dyDescent="0.15">
      <c r="A148" s="73"/>
      <c r="B148" s="69">
        <v>0</v>
      </c>
      <c r="C148" s="5">
        <v>42060</v>
      </c>
      <c r="D148" s="6" t="s">
        <v>14</v>
      </c>
      <c r="E148" s="6" t="s">
        <v>208</v>
      </c>
      <c r="F148" s="7">
        <v>1262.06</v>
      </c>
      <c r="G148" s="7">
        <v>201.94</v>
      </c>
      <c r="H148" s="7">
        <f t="shared" si="20"/>
        <v>1464</v>
      </c>
      <c r="I148" s="4" t="s">
        <v>198</v>
      </c>
      <c r="J148" s="8" t="s">
        <v>28</v>
      </c>
      <c r="K148" s="4">
        <v>1517</v>
      </c>
      <c r="L148" s="4">
        <v>4</v>
      </c>
      <c r="M148" s="4">
        <v>2600</v>
      </c>
      <c r="N148" s="4">
        <v>261</v>
      </c>
      <c r="O148" s="5">
        <v>42060</v>
      </c>
      <c r="P148" s="6" t="s">
        <v>11</v>
      </c>
      <c r="Q148" s="18"/>
      <c r="R148" s="17">
        <f t="shared" si="19"/>
        <v>201.92959999999999</v>
      </c>
      <c r="S148" s="17">
        <f t="shared" si="21"/>
        <v>1.0400000000004184E-2</v>
      </c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</row>
    <row r="149" spans="1:53" s="19" customFormat="1" ht="15.75" customHeight="1" x14ac:dyDescent="0.15">
      <c r="A149" s="73"/>
      <c r="B149" s="69">
        <v>139</v>
      </c>
      <c r="C149" s="5">
        <v>42060</v>
      </c>
      <c r="D149" s="6" t="s">
        <v>14</v>
      </c>
      <c r="E149" s="6" t="s">
        <v>207</v>
      </c>
      <c r="F149" s="7">
        <v>1246.55</v>
      </c>
      <c r="G149" s="7">
        <v>199.45</v>
      </c>
      <c r="H149" s="7">
        <f t="shared" si="20"/>
        <v>1446</v>
      </c>
      <c r="I149" s="4" t="s">
        <v>198</v>
      </c>
      <c r="J149" s="8" t="s">
        <v>28</v>
      </c>
      <c r="K149" s="4">
        <v>1518</v>
      </c>
      <c r="L149" s="4">
        <v>4</v>
      </c>
      <c r="M149" s="4">
        <v>2900</v>
      </c>
      <c r="N149" s="4">
        <v>296</v>
      </c>
      <c r="O149" s="5">
        <v>42060</v>
      </c>
      <c r="P149" s="6" t="s">
        <v>11</v>
      </c>
      <c r="Q149" s="18"/>
      <c r="R149" s="17">
        <f t="shared" si="19"/>
        <v>199.44800000000001</v>
      </c>
      <c r="S149" s="17">
        <f t="shared" si="21"/>
        <v>1.999999999981128E-3</v>
      </c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</row>
    <row r="150" spans="1:53" s="19" customFormat="1" ht="15.75" customHeight="1" x14ac:dyDescent="0.15">
      <c r="A150" s="73"/>
      <c r="B150" s="69">
        <v>140</v>
      </c>
      <c r="C150" s="5">
        <v>42060</v>
      </c>
      <c r="D150" s="6" t="s">
        <v>14</v>
      </c>
      <c r="E150" s="6" t="s">
        <v>207</v>
      </c>
      <c r="F150" s="7">
        <v>2512.08</v>
      </c>
      <c r="G150" s="7">
        <v>401.92</v>
      </c>
      <c r="H150" s="7">
        <f t="shared" si="20"/>
        <v>2914</v>
      </c>
      <c r="I150" s="4" t="s">
        <v>198</v>
      </c>
      <c r="J150" s="8" t="s">
        <v>28</v>
      </c>
      <c r="K150" s="4">
        <v>1519</v>
      </c>
      <c r="L150" s="4">
        <v>4</v>
      </c>
      <c r="M150" s="4">
        <v>2900</v>
      </c>
      <c r="N150" s="4">
        <v>296</v>
      </c>
      <c r="O150" s="5">
        <v>42060</v>
      </c>
      <c r="P150" s="6" t="s">
        <v>11</v>
      </c>
      <c r="Q150" s="18"/>
      <c r="R150" s="17">
        <f t="shared" si="19"/>
        <v>401.93279999999999</v>
      </c>
      <c r="S150" s="17">
        <f t="shared" si="21"/>
        <v>-1.2799999999970169E-2</v>
      </c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</row>
    <row r="151" spans="1:53" s="19" customFormat="1" ht="15.75" customHeight="1" x14ac:dyDescent="0.15">
      <c r="A151" s="73"/>
      <c r="B151" s="69">
        <v>141</v>
      </c>
      <c r="C151" s="5" t="s">
        <v>196</v>
      </c>
      <c r="D151" s="6" t="s">
        <v>14</v>
      </c>
      <c r="E151" s="19" t="s">
        <v>67</v>
      </c>
      <c r="F151" s="7">
        <v>263.18</v>
      </c>
      <c r="G151" s="7">
        <v>40.82</v>
      </c>
      <c r="H151" s="7">
        <f t="shared" ref="H151:H169" si="22">SUM(F151:G151)</f>
        <v>304</v>
      </c>
      <c r="I151" s="4" t="s">
        <v>22</v>
      </c>
      <c r="J151" s="8" t="s">
        <v>59</v>
      </c>
      <c r="K151" s="4">
        <v>3787</v>
      </c>
      <c r="L151" s="4">
        <v>4</v>
      </c>
      <c r="M151" s="4">
        <v>2600</v>
      </c>
      <c r="N151" s="4">
        <v>261</v>
      </c>
      <c r="O151" s="5">
        <v>42061</v>
      </c>
      <c r="P151" s="6" t="s">
        <v>11</v>
      </c>
      <c r="Q151" s="18"/>
      <c r="R151" s="17">
        <f t="shared" si="19"/>
        <v>42.108800000000002</v>
      </c>
      <c r="S151" s="17">
        <f t="shared" si="21"/>
        <v>-1.2888000000000019</v>
      </c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</row>
    <row r="152" spans="1:53" s="19" customFormat="1" ht="15.75" customHeight="1" x14ac:dyDescent="0.15">
      <c r="A152" s="73"/>
      <c r="B152" s="69">
        <v>142</v>
      </c>
      <c r="C152" s="5">
        <v>42061</v>
      </c>
      <c r="D152" s="6" t="s">
        <v>14</v>
      </c>
      <c r="E152" s="19" t="s">
        <v>210</v>
      </c>
      <c r="F152" s="7">
        <v>1200</v>
      </c>
      <c r="G152" s="7">
        <v>192</v>
      </c>
      <c r="H152" s="7">
        <f t="shared" si="22"/>
        <v>1392</v>
      </c>
      <c r="I152" s="4" t="s">
        <v>209</v>
      </c>
      <c r="J152" s="8" t="s">
        <v>97</v>
      </c>
      <c r="K152" s="4">
        <v>84</v>
      </c>
      <c r="L152" s="4">
        <v>4</v>
      </c>
      <c r="M152" s="4">
        <v>3500</v>
      </c>
      <c r="N152" s="4">
        <v>351</v>
      </c>
      <c r="O152" s="5">
        <v>42061</v>
      </c>
      <c r="P152" s="6" t="s">
        <v>11</v>
      </c>
      <c r="Q152" s="18"/>
      <c r="R152" s="17">
        <f t="shared" si="19"/>
        <v>192</v>
      </c>
      <c r="S152" s="17">
        <f t="shared" si="21"/>
        <v>0</v>
      </c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</row>
    <row r="153" spans="1:53" s="19" customFormat="1" ht="15.75" customHeight="1" x14ac:dyDescent="0.15">
      <c r="A153" s="73"/>
      <c r="B153" s="69">
        <v>143</v>
      </c>
      <c r="C153" s="5">
        <v>42061</v>
      </c>
      <c r="D153" s="6" t="s">
        <v>14</v>
      </c>
      <c r="E153" s="6" t="s">
        <v>211</v>
      </c>
      <c r="F153" s="7">
        <v>800</v>
      </c>
      <c r="G153" s="7">
        <v>128</v>
      </c>
      <c r="H153" s="7">
        <f t="shared" si="22"/>
        <v>928</v>
      </c>
      <c r="I153" s="4" t="s">
        <v>209</v>
      </c>
      <c r="J153" s="8" t="s">
        <v>97</v>
      </c>
      <c r="K153" s="4">
        <v>82</v>
      </c>
      <c r="L153" s="4">
        <v>4</v>
      </c>
      <c r="M153" s="4">
        <v>2900</v>
      </c>
      <c r="N153" s="4">
        <v>296</v>
      </c>
      <c r="O153" s="5">
        <v>42061</v>
      </c>
      <c r="P153" s="6" t="s">
        <v>11</v>
      </c>
      <c r="Q153" s="18"/>
      <c r="R153" s="17">
        <f t="shared" si="19"/>
        <v>128</v>
      </c>
      <c r="S153" s="17">
        <f t="shared" si="21"/>
        <v>0</v>
      </c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</row>
    <row r="154" spans="1:53" s="19" customFormat="1" ht="15.75" customHeight="1" x14ac:dyDescent="0.15">
      <c r="A154" s="73"/>
      <c r="B154" s="69">
        <v>144</v>
      </c>
      <c r="C154" s="5">
        <v>42061</v>
      </c>
      <c r="D154" s="6" t="s">
        <v>14</v>
      </c>
      <c r="E154" s="6" t="s">
        <v>212</v>
      </c>
      <c r="F154" s="7">
        <v>1500</v>
      </c>
      <c r="G154" s="7">
        <v>240</v>
      </c>
      <c r="H154" s="7">
        <f t="shared" si="22"/>
        <v>1740</v>
      </c>
      <c r="I154" s="4" t="s">
        <v>209</v>
      </c>
      <c r="J154" s="8" t="s">
        <v>97</v>
      </c>
      <c r="K154" s="4">
        <v>86</v>
      </c>
      <c r="L154" s="4">
        <v>4</v>
      </c>
      <c r="M154" s="4">
        <v>3500</v>
      </c>
      <c r="N154" s="4">
        <v>355</v>
      </c>
      <c r="O154" s="5">
        <v>42061</v>
      </c>
      <c r="P154" s="6" t="s">
        <v>11</v>
      </c>
      <c r="Q154" s="18"/>
      <c r="R154" s="17">
        <f t="shared" si="19"/>
        <v>240</v>
      </c>
      <c r="S154" s="17">
        <f t="shared" si="21"/>
        <v>0</v>
      </c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</row>
    <row r="155" spans="1:53" s="19" customFormat="1" ht="15.75" customHeight="1" x14ac:dyDescent="0.15">
      <c r="A155" s="73"/>
      <c r="B155" s="69">
        <v>145</v>
      </c>
      <c r="C155" s="5">
        <v>42061</v>
      </c>
      <c r="D155" s="6" t="s">
        <v>14</v>
      </c>
      <c r="E155" s="6" t="s">
        <v>213</v>
      </c>
      <c r="F155" s="7">
        <v>1400</v>
      </c>
      <c r="G155" s="7">
        <v>224</v>
      </c>
      <c r="H155" s="7">
        <f t="shared" si="22"/>
        <v>1624</v>
      </c>
      <c r="I155" s="4" t="s">
        <v>209</v>
      </c>
      <c r="J155" s="8" t="s">
        <v>97</v>
      </c>
      <c r="K155" s="4">
        <v>87</v>
      </c>
      <c r="L155" s="4">
        <v>4</v>
      </c>
      <c r="M155" s="4">
        <v>3500</v>
      </c>
      <c r="N155" s="4">
        <v>357</v>
      </c>
      <c r="O155" s="5">
        <v>42061</v>
      </c>
      <c r="P155" s="6" t="s">
        <v>11</v>
      </c>
      <c r="Q155" s="18"/>
      <c r="R155" s="17">
        <f t="shared" si="19"/>
        <v>224</v>
      </c>
      <c r="S155" s="17">
        <f t="shared" si="21"/>
        <v>0</v>
      </c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</row>
    <row r="156" spans="1:53" s="19" customFormat="1" ht="15.75" customHeight="1" x14ac:dyDescent="0.15">
      <c r="A156" s="73"/>
      <c r="B156" s="69">
        <v>146</v>
      </c>
      <c r="C156" s="5">
        <v>42061</v>
      </c>
      <c r="D156" s="6" t="s">
        <v>14</v>
      </c>
      <c r="E156" s="6" t="s">
        <v>213</v>
      </c>
      <c r="F156" s="7">
        <v>1000</v>
      </c>
      <c r="G156" s="7">
        <v>160</v>
      </c>
      <c r="H156" s="7">
        <f t="shared" si="22"/>
        <v>1160</v>
      </c>
      <c r="I156" s="4" t="s">
        <v>209</v>
      </c>
      <c r="J156" s="8" t="s">
        <v>97</v>
      </c>
      <c r="K156" s="4">
        <v>88</v>
      </c>
      <c r="L156" s="4">
        <v>4</v>
      </c>
      <c r="M156" s="4">
        <v>3500</v>
      </c>
      <c r="N156" s="4">
        <v>357</v>
      </c>
      <c r="O156" s="5">
        <v>42061</v>
      </c>
      <c r="P156" s="6" t="s">
        <v>11</v>
      </c>
      <c r="Q156" s="18"/>
      <c r="R156" s="17">
        <f t="shared" si="19"/>
        <v>160</v>
      </c>
      <c r="S156" s="17">
        <f t="shared" si="21"/>
        <v>0</v>
      </c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</row>
    <row r="157" spans="1:53" s="19" customFormat="1" ht="15.75" customHeight="1" x14ac:dyDescent="0.15">
      <c r="A157" s="73"/>
      <c r="B157" s="69">
        <v>147</v>
      </c>
      <c r="C157" s="5">
        <v>42062</v>
      </c>
      <c r="D157" s="6" t="s">
        <v>14</v>
      </c>
      <c r="E157" s="6" t="s">
        <v>57</v>
      </c>
      <c r="F157" s="7">
        <v>3690</v>
      </c>
      <c r="G157" s="7">
        <v>0</v>
      </c>
      <c r="H157" s="7">
        <f t="shared" si="22"/>
        <v>3690</v>
      </c>
      <c r="I157" s="4" t="s">
        <v>214</v>
      </c>
      <c r="J157" s="8" t="s">
        <v>51</v>
      </c>
      <c r="K157" s="4" t="s">
        <v>89</v>
      </c>
      <c r="L157" s="4">
        <v>4</v>
      </c>
      <c r="M157" s="4">
        <v>1300</v>
      </c>
      <c r="N157" s="4">
        <v>133</v>
      </c>
      <c r="O157" s="5">
        <v>42062</v>
      </c>
      <c r="P157" s="6" t="s">
        <v>11</v>
      </c>
      <c r="Q157" s="18"/>
      <c r="R157" s="17">
        <v>0</v>
      </c>
      <c r="S157" s="17">
        <f t="shared" si="21"/>
        <v>0</v>
      </c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</row>
    <row r="158" spans="1:53" s="19" customFormat="1" ht="15.75" customHeight="1" x14ac:dyDescent="0.15">
      <c r="A158" s="73"/>
      <c r="B158" s="69">
        <v>148</v>
      </c>
      <c r="C158" s="5">
        <v>42062</v>
      </c>
      <c r="D158" s="6" t="s">
        <v>14</v>
      </c>
      <c r="E158" s="6" t="s">
        <v>158</v>
      </c>
      <c r="F158" s="7">
        <v>600</v>
      </c>
      <c r="G158" s="7">
        <v>0</v>
      </c>
      <c r="H158" s="7">
        <f t="shared" si="22"/>
        <v>600</v>
      </c>
      <c r="I158" s="4" t="s">
        <v>22</v>
      </c>
      <c r="J158" s="8" t="s">
        <v>53</v>
      </c>
      <c r="K158" s="4">
        <v>40</v>
      </c>
      <c r="L158" s="4">
        <v>4</v>
      </c>
      <c r="M158" s="4">
        <v>3500</v>
      </c>
      <c r="N158" s="4">
        <v>351</v>
      </c>
      <c r="O158" s="5">
        <v>42062</v>
      </c>
      <c r="P158" s="6" t="s">
        <v>11</v>
      </c>
      <c r="Q158" s="18"/>
      <c r="R158" s="17">
        <v>0</v>
      </c>
      <c r="S158" s="17">
        <f t="shared" si="21"/>
        <v>0</v>
      </c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</row>
    <row r="159" spans="1:53" s="19" customFormat="1" ht="15.75" customHeight="1" x14ac:dyDescent="0.15">
      <c r="A159" s="73"/>
      <c r="B159" s="69">
        <v>149</v>
      </c>
      <c r="C159" s="5">
        <v>42062</v>
      </c>
      <c r="D159" s="6" t="s">
        <v>14</v>
      </c>
      <c r="E159" s="6" t="s">
        <v>224</v>
      </c>
      <c r="F159" s="7">
        <v>65858.36</v>
      </c>
      <c r="G159" s="7">
        <v>10537.34</v>
      </c>
      <c r="H159" s="7">
        <f t="shared" si="22"/>
        <v>76395.7</v>
      </c>
      <c r="I159" s="4" t="s">
        <v>55</v>
      </c>
      <c r="J159" s="8" t="s">
        <v>25</v>
      </c>
      <c r="K159" s="4" t="s">
        <v>215</v>
      </c>
      <c r="L159" s="4">
        <v>4</v>
      </c>
      <c r="M159" s="4">
        <v>2400</v>
      </c>
      <c r="N159" s="4">
        <v>249</v>
      </c>
      <c r="O159" s="5">
        <v>42062</v>
      </c>
      <c r="P159" s="6" t="s">
        <v>11</v>
      </c>
      <c r="Q159" s="18"/>
      <c r="R159" s="17">
        <f t="shared" ref="R159:R169" si="23">F159*0.16</f>
        <v>10537.337600000001</v>
      </c>
      <c r="S159" s="17">
        <f t="shared" si="21"/>
        <v>2.3999999993975507E-3</v>
      </c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</row>
    <row r="160" spans="1:53" s="19" customFormat="1" ht="15.75" customHeight="1" x14ac:dyDescent="0.15">
      <c r="A160" s="73"/>
      <c r="B160" s="69">
        <v>150</v>
      </c>
      <c r="C160" s="5">
        <v>42062</v>
      </c>
      <c r="D160" s="6" t="s">
        <v>14</v>
      </c>
      <c r="E160" s="6" t="s">
        <v>225</v>
      </c>
      <c r="F160" s="7">
        <v>5324.5</v>
      </c>
      <c r="G160" s="7">
        <v>851.92</v>
      </c>
      <c r="H160" s="7">
        <f t="shared" si="22"/>
        <v>6176.42</v>
      </c>
      <c r="I160" s="4" t="s">
        <v>55</v>
      </c>
      <c r="J160" s="8" t="s">
        <v>25</v>
      </c>
      <c r="K160" s="4" t="s">
        <v>216</v>
      </c>
      <c r="L160" s="4">
        <v>4</v>
      </c>
      <c r="M160" s="4">
        <v>2400</v>
      </c>
      <c r="N160" s="4">
        <v>249</v>
      </c>
      <c r="O160" s="5">
        <v>42062</v>
      </c>
      <c r="P160" s="6" t="s">
        <v>11</v>
      </c>
      <c r="Q160" s="18"/>
      <c r="R160" s="17">
        <f t="shared" si="23"/>
        <v>851.92000000000007</v>
      </c>
      <c r="S160" s="17">
        <f t="shared" si="21"/>
        <v>0</v>
      </c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</row>
    <row r="161" spans="1:53" s="19" customFormat="1" ht="15.75" customHeight="1" x14ac:dyDescent="0.15">
      <c r="A161" s="73"/>
      <c r="B161" s="69">
        <v>151</v>
      </c>
      <c r="C161" s="5">
        <v>42062</v>
      </c>
      <c r="D161" s="6" t="s">
        <v>14</v>
      </c>
      <c r="E161" s="6" t="s">
        <v>226</v>
      </c>
      <c r="F161" s="7">
        <v>3786.88</v>
      </c>
      <c r="G161" s="7">
        <v>605.9</v>
      </c>
      <c r="H161" s="7">
        <f t="shared" si="22"/>
        <v>4392.78</v>
      </c>
      <c r="I161" s="4" t="s">
        <v>55</v>
      </c>
      <c r="J161" s="8" t="s">
        <v>25</v>
      </c>
      <c r="K161" s="4" t="s">
        <v>217</v>
      </c>
      <c r="L161" s="4">
        <v>4</v>
      </c>
      <c r="M161" s="4">
        <v>2400</v>
      </c>
      <c r="N161" s="4">
        <v>249</v>
      </c>
      <c r="O161" s="5">
        <v>42062</v>
      </c>
      <c r="P161" s="6" t="s">
        <v>11</v>
      </c>
      <c r="Q161" s="18"/>
      <c r="R161" s="17">
        <f t="shared" si="23"/>
        <v>605.9008</v>
      </c>
      <c r="S161" s="17">
        <f t="shared" si="21"/>
        <v>-8.0000000002655725E-4</v>
      </c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</row>
    <row r="162" spans="1:53" s="19" customFormat="1" ht="15.75" customHeight="1" x14ac:dyDescent="0.15">
      <c r="A162" s="73"/>
      <c r="B162" s="69">
        <v>152</v>
      </c>
      <c r="C162" s="5">
        <v>42062</v>
      </c>
      <c r="D162" s="6" t="s">
        <v>14</v>
      </c>
      <c r="E162" s="6" t="s">
        <v>227</v>
      </c>
      <c r="F162" s="7">
        <v>322.39999999999998</v>
      </c>
      <c r="G162" s="7">
        <v>51.58</v>
      </c>
      <c r="H162" s="7">
        <f t="shared" si="22"/>
        <v>373.97999999999996</v>
      </c>
      <c r="I162" s="4" t="s">
        <v>55</v>
      </c>
      <c r="J162" s="8" t="s">
        <v>25</v>
      </c>
      <c r="K162" s="4" t="s">
        <v>218</v>
      </c>
      <c r="L162" s="4">
        <v>4</v>
      </c>
      <c r="M162" s="4">
        <v>2700</v>
      </c>
      <c r="N162" s="4">
        <v>272</v>
      </c>
      <c r="O162" s="5">
        <v>42062</v>
      </c>
      <c r="P162" s="6" t="s">
        <v>11</v>
      </c>
      <c r="Q162" s="18"/>
      <c r="R162" s="17">
        <f t="shared" si="23"/>
        <v>51.583999999999996</v>
      </c>
      <c r="S162" s="17">
        <f t="shared" si="21"/>
        <v>-3.9999999999977831E-3</v>
      </c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</row>
    <row r="163" spans="1:53" s="19" customFormat="1" ht="15.75" customHeight="1" x14ac:dyDescent="0.15">
      <c r="A163" s="73"/>
      <c r="B163" s="69">
        <v>153</v>
      </c>
      <c r="C163" s="5">
        <v>42062</v>
      </c>
      <c r="D163" s="6" t="s">
        <v>14</v>
      </c>
      <c r="E163" s="6" t="s">
        <v>228</v>
      </c>
      <c r="F163" s="7">
        <v>1852</v>
      </c>
      <c r="G163" s="7">
        <v>296.32</v>
      </c>
      <c r="H163" s="7">
        <f t="shared" si="22"/>
        <v>2148.3200000000002</v>
      </c>
      <c r="I163" s="4" t="s">
        <v>55</v>
      </c>
      <c r="J163" s="8" t="s">
        <v>25</v>
      </c>
      <c r="K163" s="4" t="s">
        <v>219</v>
      </c>
      <c r="L163" s="4">
        <v>4</v>
      </c>
      <c r="M163" s="4">
        <v>2900</v>
      </c>
      <c r="N163" s="4">
        <v>291</v>
      </c>
      <c r="O163" s="5">
        <v>42062</v>
      </c>
      <c r="P163" s="6" t="s">
        <v>11</v>
      </c>
      <c r="Q163" s="18"/>
      <c r="R163" s="17">
        <f t="shared" si="23"/>
        <v>296.32</v>
      </c>
      <c r="S163" s="17">
        <f t="shared" si="21"/>
        <v>0</v>
      </c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</row>
    <row r="164" spans="1:53" s="19" customFormat="1" ht="15.75" customHeight="1" x14ac:dyDescent="0.15">
      <c r="A164" s="73"/>
      <c r="B164" s="69">
        <v>154</v>
      </c>
      <c r="C164" s="5">
        <v>42062</v>
      </c>
      <c r="D164" s="6" t="s">
        <v>14</v>
      </c>
      <c r="E164" s="6" t="s">
        <v>229</v>
      </c>
      <c r="F164" s="7">
        <v>7417.3</v>
      </c>
      <c r="G164" s="7">
        <v>1186.77</v>
      </c>
      <c r="H164" s="7">
        <f t="shared" si="22"/>
        <v>8604.07</v>
      </c>
      <c r="I164" s="4" t="s">
        <v>55</v>
      </c>
      <c r="J164" s="8" t="s">
        <v>25</v>
      </c>
      <c r="K164" s="4" t="s">
        <v>220</v>
      </c>
      <c r="L164" s="4">
        <v>4</v>
      </c>
      <c r="M164" s="4">
        <v>2400</v>
      </c>
      <c r="N164" s="4">
        <v>249</v>
      </c>
      <c r="O164" s="5">
        <v>42062</v>
      </c>
      <c r="P164" s="6" t="s">
        <v>11</v>
      </c>
      <c r="Q164" s="18"/>
      <c r="R164" s="17">
        <f t="shared" si="23"/>
        <v>1186.768</v>
      </c>
      <c r="S164" s="17">
        <f t="shared" si="21"/>
        <v>1.9999999999527063E-3</v>
      </c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</row>
    <row r="165" spans="1:53" s="19" customFormat="1" ht="15.75" customHeight="1" x14ac:dyDescent="0.15">
      <c r="A165" s="73"/>
      <c r="B165" s="69">
        <v>155</v>
      </c>
      <c r="C165" s="5">
        <v>42062</v>
      </c>
      <c r="D165" s="6" t="s">
        <v>14</v>
      </c>
      <c r="E165" s="6" t="s">
        <v>230</v>
      </c>
      <c r="F165" s="7">
        <v>295</v>
      </c>
      <c r="G165" s="7">
        <v>47.2</v>
      </c>
      <c r="H165" s="7">
        <f t="shared" si="22"/>
        <v>342.2</v>
      </c>
      <c r="I165" s="4" t="s">
        <v>55</v>
      </c>
      <c r="J165" s="8" t="s">
        <v>25</v>
      </c>
      <c r="K165" s="4" t="s">
        <v>221</v>
      </c>
      <c r="L165" s="4">
        <v>4</v>
      </c>
      <c r="M165" s="4">
        <v>2400</v>
      </c>
      <c r="N165" s="4">
        <v>246</v>
      </c>
      <c r="O165" s="5">
        <v>42062</v>
      </c>
      <c r="P165" s="6" t="s">
        <v>11</v>
      </c>
      <c r="Q165" s="18"/>
      <c r="R165" s="17">
        <f t="shared" si="23"/>
        <v>47.2</v>
      </c>
      <c r="S165" s="17">
        <f t="shared" si="21"/>
        <v>0</v>
      </c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</row>
    <row r="166" spans="1:53" s="19" customFormat="1" ht="15.75" customHeight="1" x14ac:dyDescent="0.15">
      <c r="A166" s="73"/>
      <c r="B166" s="69">
        <v>156</v>
      </c>
      <c r="C166" s="5">
        <v>42062</v>
      </c>
      <c r="D166" s="6" t="s">
        <v>14</v>
      </c>
      <c r="E166" s="6" t="s">
        <v>231</v>
      </c>
      <c r="F166" s="7">
        <v>3500.6</v>
      </c>
      <c r="G166" s="7">
        <v>560.1</v>
      </c>
      <c r="H166" s="7">
        <f t="shared" si="22"/>
        <v>4060.7</v>
      </c>
      <c r="I166" s="4" t="s">
        <v>55</v>
      </c>
      <c r="J166" s="8" t="s">
        <v>25</v>
      </c>
      <c r="K166" s="4" t="s">
        <v>222</v>
      </c>
      <c r="L166" s="4">
        <v>4</v>
      </c>
      <c r="M166" s="4">
        <v>2400</v>
      </c>
      <c r="N166" s="4">
        <v>249</v>
      </c>
      <c r="O166" s="5">
        <v>42062</v>
      </c>
      <c r="P166" s="6" t="s">
        <v>11</v>
      </c>
      <c r="Q166" s="18"/>
      <c r="R166" s="17">
        <f t="shared" si="23"/>
        <v>560.096</v>
      </c>
      <c r="S166" s="17">
        <f t="shared" si="21"/>
        <v>4.0000000000190994E-3</v>
      </c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</row>
    <row r="167" spans="1:53" s="19" customFormat="1" ht="15.75" customHeight="1" x14ac:dyDescent="0.15">
      <c r="A167" s="73"/>
      <c r="B167" s="69">
        <v>157</v>
      </c>
      <c r="C167" s="5">
        <v>42062</v>
      </c>
      <c r="D167" s="6" t="s">
        <v>14</v>
      </c>
      <c r="E167" s="6" t="s">
        <v>232</v>
      </c>
      <c r="F167" s="7">
        <v>24632.65</v>
      </c>
      <c r="G167" s="7">
        <v>3941.22</v>
      </c>
      <c r="H167" s="7">
        <f t="shared" si="22"/>
        <v>28573.870000000003</v>
      </c>
      <c r="I167" s="4" t="s">
        <v>55</v>
      </c>
      <c r="J167" s="8" t="s">
        <v>25</v>
      </c>
      <c r="K167" s="4" t="s">
        <v>223</v>
      </c>
      <c r="L167" s="4">
        <v>4</v>
      </c>
      <c r="M167" s="4">
        <v>2400</v>
      </c>
      <c r="N167" s="4">
        <v>249</v>
      </c>
      <c r="O167" s="5">
        <v>42062</v>
      </c>
      <c r="P167" s="6" t="s">
        <v>11</v>
      </c>
      <c r="Q167" s="18"/>
      <c r="R167" s="17">
        <f t="shared" si="23"/>
        <v>3941.2240000000002</v>
      </c>
      <c r="S167" s="17">
        <f t="shared" si="21"/>
        <v>-4.0000000003601599E-3</v>
      </c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</row>
    <row r="168" spans="1:53" s="19" customFormat="1" ht="15.75" customHeight="1" x14ac:dyDescent="0.15">
      <c r="A168" s="73"/>
      <c r="B168" s="69">
        <v>158</v>
      </c>
      <c r="C168" s="5">
        <v>42062</v>
      </c>
      <c r="D168" s="6" t="s">
        <v>14</v>
      </c>
      <c r="E168" s="6" t="s">
        <v>45</v>
      </c>
      <c r="F168" s="7">
        <v>7225.76</v>
      </c>
      <c r="G168" s="7">
        <v>1156.1199999999999</v>
      </c>
      <c r="H168" s="7">
        <f t="shared" si="22"/>
        <v>8381.880000000001</v>
      </c>
      <c r="I168" s="4" t="s">
        <v>55</v>
      </c>
      <c r="J168" s="8" t="s">
        <v>10</v>
      </c>
      <c r="K168" s="4">
        <v>9830134</v>
      </c>
      <c r="L168" s="4">
        <v>4</v>
      </c>
      <c r="M168" s="4">
        <v>3100</v>
      </c>
      <c r="N168" s="4">
        <v>311</v>
      </c>
      <c r="O168" s="5">
        <v>42062</v>
      </c>
      <c r="P168" s="6" t="s">
        <v>11</v>
      </c>
      <c r="Q168" s="18"/>
      <c r="R168" s="17">
        <f t="shared" si="23"/>
        <v>1156.1216000000002</v>
      </c>
      <c r="S168" s="17">
        <f t="shared" si="21"/>
        <v>-1.6000000002804882E-3</v>
      </c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</row>
    <row r="169" spans="1:53" s="19" customFormat="1" ht="15.75" customHeight="1" x14ac:dyDescent="0.15">
      <c r="A169" s="73"/>
      <c r="B169" s="69">
        <v>159</v>
      </c>
      <c r="C169" s="5">
        <v>42062</v>
      </c>
      <c r="D169" s="6" t="s">
        <v>14</v>
      </c>
      <c r="E169" s="6" t="s">
        <v>44</v>
      </c>
      <c r="F169" s="7">
        <v>2270.88</v>
      </c>
      <c r="G169" s="7">
        <v>363.34</v>
      </c>
      <c r="H169" s="7">
        <f t="shared" si="22"/>
        <v>2634.2200000000003</v>
      </c>
      <c r="I169" s="4" t="s">
        <v>55</v>
      </c>
      <c r="J169" s="8" t="s">
        <v>10</v>
      </c>
      <c r="K169" s="4">
        <v>9830135</v>
      </c>
      <c r="L169" s="4">
        <v>4</v>
      </c>
      <c r="M169" s="4">
        <v>3100</v>
      </c>
      <c r="N169" s="4">
        <v>311</v>
      </c>
      <c r="O169" s="5">
        <v>42062</v>
      </c>
      <c r="P169" s="6" t="s">
        <v>11</v>
      </c>
      <c r="Q169" s="18"/>
      <c r="R169" s="17">
        <f t="shared" si="23"/>
        <v>363.3408</v>
      </c>
      <c r="S169" s="17">
        <f t="shared" si="21"/>
        <v>-8.0000000002655725E-4</v>
      </c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</row>
    <row r="170" spans="1:53" s="15" customFormat="1" x14ac:dyDescent="0.25">
      <c r="A170" s="71"/>
      <c r="B170" s="53"/>
      <c r="C170" s="21"/>
      <c r="D170" s="22"/>
      <c r="E170" s="22"/>
      <c r="F170" s="68"/>
      <c r="G170" s="68"/>
      <c r="H170" s="68"/>
      <c r="I170" s="20"/>
      <c r="J170" s="23"/>
      <c r="K170" s="20"/>
      <c r="L170" s="20"/>
      <c r="M170" s="20"/>
      <c r="N170" s="20"/>
      <c r="O170" s="21"/>
      <c r="P170" s="22"/>
      <c r="R170" s="17"/>
      <c r="S170" s="17"/>
    </row>
    <row r="171" spans="1:53" s="15" customFormat="1" x14ac:dyDescent="0.25">
      <c r="A171" s="71"/>
      <c r="B171" s="51" t="s">
        <v>69</v>
      </c>
      <c r="C171" s="44" t="s">
        <v>69</v>
      </c>
      <c r="D171" s="24" t="s">
        <v>69</v>
      </c>
      <c r="E171" s="30" t="s">
        <v>69</v>
      </c>
      <c r="F171" s="28" t="s">
        <v>69</v>
      </c>
      <c r="G171" s="28" t="s">
        <v>69</v>
      </c>
      <c r="H171" s="31" t="s">
        <v>69</v>
      </c>
      <c r="I171" s="29" t="s">
        <v>69</v>
      </c>
      <c r="J171" s="23" t="s">
        <v>69</v>
      </c>
      <c r="K171" s="20" t="s">
        <v>69</v>
      </c>
      <c r="L171" s="20" t="s">
        <v>69</v>
      </c>
      <c r="M171" s="20" t="s">
        <v>69</v>
      </c>
      <c r="N171" s="20" t="s">
        <v>69</v>
      </c>
      <c r="O171" s="21" t="s">
        <v>69</v>
      </c>
      <c r="P171" s="22" t="s">
        <v>69</v>
      </c>
      <c r="S171" s="38"/>
    </row>
    <row r="172" spans="1:53" s="15" customFormat="1" x14ac:dyDescent="0.25">
      <c r="A172" s="71"/>
      <c r="B172" s="89">
        <v>42064</v>
      </c>
      <c r="C172" s="89"/>
      <c r="D172" s="24" t="s">
        <v>69</v>
      </c>
      <c r="E172" s="30" t="s">
        <v>69</v>
      </c>
      <c r="F172" s="28" t="s">
        <v>69</v>
      </c>
      <c r="G172" s="28" t="s">
        <v>69</v>
      </c>
      <c r="H172" s="31" t="s">
        <v>69</v>
      </c>
      <c r="I172" s="29" t="s">
        <v>69</v>
      </c>
      <c r="J172" s="23" t="s">
        <v>69</v>
      </c>
      <c r="K172" s="20" t="s">
        <v>69</v>
      </c>
      <c r="L172" s="20" t="s">
        <v>69</v>
      </c>
      <c r="M172" s="20" t="s">
        <v>69</v>
      </c>
      <c r="N172" s="20" t="s">
        <v>69</v>
      </c>
      <c r="O172" s="21" t="s">
        <v>69</v>
      </c>
      <c r="P172" s="22" t="s">
        <v>69</v>
      </c>
    </row>
    <row r="173" spans="1:53" s="58" customFormat="1" ht="8.25" customHeight="1" x14ac:dyDescent="0.25">
      <c r="A173" s="70"/>
      <c r="B173" s="81"/>
      <c r="C173" s="59"/>
      <c r="D173" s="74"/>
      <c r="E173" s="74"/>
      <c r="F173" s="74"/>
      <c r="G173" s="75"/>
      <c r="H173" s="76"/>
      <c r="I173" s="77"/>
      <c r="J173" s="78"/>
      <c r="K173" s="77"/>
      <c r="L173" s="77"/>
      <c r="M173" s="77"/>
      <c r="N173" s="77"/>
      <c r="O173" s="79"/>
      <c r="P173" s="80"/>
    </row>
    <row r="174" spans="1:53" s="15" customFormat="1" x14ac:dyDescent="0.25">
      <c r="A174" s="71"/>
      <c r="B174" s="69">
        <v>162</v>
      </c>
      <c r="C174" s="5">
        <v>42065</v>
      </c>
      <c r="D174" s="6" t="s">
        <v>8</v>
      </c>
      <c r="E174" s="6" t="s">
        <v>12</v>
      </c>
      <c r="F174" s="7">
        <v>1126.02</v>
      </c>
      <c r="G174" s="7">
        <v>180.14</v>
      </c>
      <c r="H174" s="7">
        <f>SUM(F174:G174)</f>
        <v>1306.1599999999999</v>
      </c>
      <c r="I174" s="4" t="s">
        <v>55</v>
      </c>
      <c r="J174" s="8" t="s">
        <v>13</v>
      </c>
      <c r="K174" s="4">
        <v>60315020069709</v>
      </c>
      <c r="L174" s="4">
        <v>2</v>
      </c>
      <c r="M174" s="4">
        <v>3100</v>
      </c>
      <c r="N174" s="4">
        <v>314</v>
      </c>
      <c r="O174" s="5">
        <v>42065</v>
      </c>
      <c r="P174" s="6" t="s">
        <v>11</v>
      </c>
      <c r="R174" s="17">
        <f t="shared" ref="R174:R198" si="24">F174*0.16</f>
        <v>180.16319999999999</v>
      </c>
      <c r="S174" s="17">
        <f t="shared" ref="S174:S205" si="25">G174-R174</f>
        <v>-2.3200000000002774E-2</v>
      </c>
    </row>
    <row r="175" spans="1:53" s="15" customFormat="1" x14ac:dyDescent="0.25">
      <c r="A175" s="71"/>
      <c r="B175" s="69">
        <v>163</v>
      </c>
      <c r="C175" s="5">
        <v>42065</v>
      </c>
      <c r="D175" s="6" t="s">
        <v>14</v>
      </c>
      <c r="E175" s="6" t="s">
        <v>16</v>
      </c>
      <c r="F175" s="7">
        <v>43213.77</v>
      </c>
      <c r="G175" s="7">
        <v>6914.2</v>
      </c>
      <c r="H175" s="7">
        <f t="shared" ref="H175:H203" si="26">SUM(F175:G175)</f>
        <v>50127.969999999994</v>
      </c>
      <c r="I175" s="4" t="s">
        <v>55</v>
      </c>
      <c r="J175" s="8" t="s">
        <v>10</v>
      </c>
      <c r="K175" s="4">
        <v>50128391</v>
      </c>
      <c r="L175" s="4">
        <v>4</v>
      </c>
      <c r="M175" s="4">
        <v>3100</v>
      </c>
      <c r="N175" s="4">
        <v>311</v>
      </c>
      <c r="O175" s="5">
        <v>42065</v>
      </c>
      <c r="P175" s="6" t="s">
        <v>11</v>
      </c>
      <c r="R175" s="17">
        <f t="shared" si="24"/>
        <v>6914.2031999999999</v>
      </c>
      <c r="S175" s="17">
        <f t="shared" si="25"/>
        <v>-3.200000000106229E-3</v>
      </c>
    </row>
    <row r="176" spans="1:53" s="15" customFormat="1" x14ac:dyDescent="0.25">
      <c r="A176" s="71"/>
      <c r="B176" s="69">
        <v>164</v>
      </c>
      <c r="C176" s="5">
        <v>42065</v>
      </c>
      <c r="D176" s="6" t="s">
        <v>8</v>
      </c>
      <c r="E176" s="6" t="s">
        <v>9</v>
      </c>
      <c r="F176" s="7">
        <v>2557.17</v>
      </c>
      <c r="G176" s="7">
        <v>409.14</v>
      </c>
      <c r="H176" s="7">
        <f t="shared" si="26"/>
        <v>2966.31</v>
      </c>
      <c r="I176" s="4" t="s">
        <v>55</v>
      </c>
      <c r="J176" s="8" t="s">
        <v>10</v>
      </c>
      <c r="K176" s="4">
        <v>296661</v>
      </c>
      <c r="L176" s="4">
        <v>2</v>
      </c>
      <c r="M176" s="4">
        <v>3100</v>
      </c>
      <c r="N176" s="4">
        <v>311</v>
      </c>
      <c r="O176" s="5">
        <v>42065</v>
      </c>
      <c r="P176" s="6" t="s">
        <v>11</v>
      </c>
      <c r="R176" s="17">
        <f t="shared" si="24"/>
        <v>409.1472</v>
      </c>
      <c r="S176" s="17">
        <f t="shared" si="25"/>
        <v>-7.2000000000116415E-3</v>
      </c>
    </row>
    <row r="177" spans="1:19" s="15" customFormat="1" x14ac:dyDescent="0.25">
      <c r="A177" s="71"/>
      <c r="B177" s="69">
        <v>165</v>
      </c>
      <c r="C177" s="5">
        <v>42065</v>
      </c>
      <c r="D177" s="6" t="s">
        <v>14</v>
      </c>
      <c r="E177" s="6" t="s">
        <v>15</v>
      </c>
      <c r="F177" s="7">
        <v>16848.11</v>
      </c>
      <c r="G177" s="7">
        <v>2695.69</v>
      </c>
      <c r="H177" s="7">
        <f t="shared" si="26"/>
        <v>19543.8</v>
      </c>
      <c r="I177" s="4" t="s">
        <v>55</v>
      </c>
      <c r="J177" s="8" t="s">
        <v>10</v>
      </c>
      <c r="K177" s="4">
        <v>19544189</v>
      </c>
      <c r="L177" s="4">
        <v>4</v>
      </c>
      <c r="M177" s="4">
        <v>3100</v>
      </c>
      <c r="N177" s="4">
        <v>311</v>
      </c>
      <c r="O177" s="5">
        <v>42065</v>
      </c>
      <c r="P177" s="6" t="s">
        <v>11</v>
      </c>
      <c r="R177" s="17">
        <f t="shared" si="24"/>
        <v>2695.6976</v>
      </c>
      <c r="S177" s="17">
        <f t="shared" si="25"/>
        <v>-7.5999999999112333E-3</v>
      </c>
    </row>
    <row r="178" spans="1:19" s="15" customFormat="1" x14ac:dyDescent="0.25">
      <c r="A178" s="71"/>
      <c r="B178" s="69">
        <v>166</v>
      </c>
      <c r="C178" s="5">
        <v>42064</v>
      </c>
      <c r="D178" s="6" t="s">
        <v>14</v>
      </c>
      <c r="E178" s="6" t="s">
        <v>99</v>
      </c>
      <c r="F178" s="7">
        <v>950</v>
      </c>
      <c r="G178" s="7">
        <v>152</v>
      </c>
      <c r="H178" s="7">
        <f t="shared" si="26"/>
        <v>1102</v>
      </c>
      <c r="I178" s="4" t="s">
        <v>22</v>
      </c>
      <c r="J178" s="8" t="s">
        <v>54</v>
      </c>
      <c r="K178" s="4">
        <v>2755</v>
      </c>
      <c r="L178" s="4">
        <v>4</v>
      </c>
      <c r="M178" s="4">
        <v>2900</v>
      </c>
      <c r="N178" s="4">
        <v>291</v>
      </c>
      <c r="O178" s="5">
        <v>42065</v>
      </c>
      <c r="P178" s="6" t="s">
        <v>11</v>
      </c>
      <c r="R178" s="17">
        <f t="shared" si="24"/>
        <v>152</v>
      </c>
      <c r="S178" s="17">
        <f t="shared" si="25"/>
        <v>0</v>
      </c>
    </row>
    <row r="179" spans="1:19" s="15" customFormat="1" x14ac:dyDescent="0.25">
      <c r="A179" s="71"/>
      <c r="B179" s="69">
        <v>167</v>
      </c>
      <c r="C179" s="5">
        <v>42065</v>
      </c>
      <c r="D179" s="6" t="s">
        <v>14</v>
      </c>
      <c r="E179" s="6" t="s">
        <v>236</v>
      </c>
      <c r="F179" s="7">
        <v>24500</v>
      </c>
      <c r="G179" s="7">
        <v>3920</v>
      </c>
      <c r="H179" s="7">
        <f t="shared" si="26"/>
        <v>28420</v>
      </c>
      <c r="I179" s="4" t="s">
        <v>55</v>
      </c>
      <c r="J179" s="8" t="s">
        <v>24</v>
      </c>
      <c r="K179" s="4">
        <v>188</v>
      </c>
      <c r="L179" s="4">
        <v>4</v>
      </c>
      <c r="M179" s="4">
        <v>2500</v>
      </c>
      <c r="N179" s="4">
        <v>259</v>
      </c>
      <c r="O179" s="5">
        <v>42066</v>
      </c>
      <c r="P179" s="6" t="s">
        <v>11</v>
      </c>
      <c r="R179" s="17">
        <f t="shared" si="24"/>
        <v>3920</v>
      </c>
      <c r="S179" s="17">
        <f t="shared" si="25"/>
        <v>0</v>
      </c>
    </row>
    <row r="180" spans="1:19" s="15" customFormat="1" x14ac:dyDescent="0.25">
      <c r="A180" s="71"/>
      <c r="B180" s="69">
        <v>168</v>
      </c>
      <c r="C180" s="5">
        <v>42066</v>
      </c>
      <c r="D180" s="6" t="s">
        <v>14</v>
      </c>
      <c r="E180" s="6" t="s">
        <v>237</v>
      </c>
      <c r="F180" s="7">
        <v>585.34</v>
      </c>
      <c r="G180" s="7">
        <v>93.66</v>
      </c>
      <c r="H180" s="7">
        <f t="shared" si="26"/>
        <v>679</v>
      </c>
      <c r="I180" s="4" t="s">
        <v>55</v>
      </c>
      <c r="J180" s="8" t="s">
        <v>42</v>
      </c>
      <c r="K180" s="4">
        <v>5854</v>
      </c>
      <c r="L180" s="4">
        <v>4</v>
      </c>
      <c r="M180" s="4">
        <v>5100</v>
      </c>
      <c r="N180" s="4">
        <v>519</v>
      </c>
      <c r="O180" s="5">
        <v>42066</v>
      </c>
      <c r="P180" s="6" t="s">
        <v>11</v>
      </c>
      <c r="R180" s="17">
        <f t="shared" si="24"/>
        <v>93.65440000000001</v>
      </c>
      <c r="S180" s="17">
        <f t="shared" si="25"/>
        <v>5.5999999999869488E-3</v>
      </c>
    </row>
    <row r="181" spans="1:19" s="15" customFormat="1" x14ac:dyDescent="0.25">
      <c r="A181" s="71"/>
      <c r="B181" s="69">
        <v>169</v>
      </c>
      <c r="C181" s="5">
        <v>42067</v>
      </c>
      <c r="D181" s="6" t="s">
        <v>14</v>
      </c>
      <c r="E181" s="6" t="s">
        <v>238</v>
      </c>
      <c r="F181" s="7">
        <v>30021</v>
      </c>
      <c r="G181" s="7">
        <v>4803.3900000000003</v>
      </c>
      <c r="H181" s="7">
        <f t="shared" si="26"/>
        <v>34824.39</v>
      </c>
      <c r="I181" s="4" t="s">
        <v>55</v>
      </c>
      <c r="J181" s="8" t="s">
        <v>110</v>
      </c>
      <c r="K181" s="4">
        <v>1631</v>
      </c>
      <c r="L181" s="4">
        <v>4</v>
      </c>
      <c r="M181" s="4">
        <v>3500</v>
      </c>
      <c r="N181" s="4">
        <v>351</v>
      </c>
      <c r="O181" s="5">
        <v>42067</v>
      </c>
      <c r="P181" s="6" t="s">
        <v>11</v>
      </c>
      <c r="R181" s="17">
        <f t="shared" si="24"/>
        <v>4803.3599999999997</v>
      </c>
      <c r="S181" s="17">
        <f t="shared" si="25"/>
        <v>3.0000000000654836E-2</v>
      </c>
    </row>
    <row r="182" spans="1:19" s="15" customFormat="1" x14ac:dyDescent="0.25">
      <c r="A182" s="71"/>
      <c r="B182" s="69">
        <v>170</v>
      </c>
      <c r="C182" s="5">
        <v>42067</v>
      </c>
      <c r="D182" s="6" t="s">
        <v>14</v>
      </c>
      <c r="E182" s="6" t="s">
        <v>239</v>
      </c>
      <c r="F182" s="7">
        <v>29875.599999999999</v>
      </c>
      <c r="G182" s="7">
        <v>4780.1000000000004</v>
      </c>
      <c r="H182" s="7">
        <f t="shared" si="26"/>
        <v>34655.699999999997</v>
      </c>
      <c r="I182" s="4" t="s">
        <v>55</v>
      </c>
      <c r="J182" s="8" t="s">
        <v>110</v>
      </c>
      <c r="K182" s="4">
        <v>1632</v>
      </c>
      <c r="L182" s="4">
        <v>4</v>
      </c>
      <c r="M182" s="4">
        <v>3500</v>
      </c>
      <c r="N182" s="4">
        <v>351</v>
      </c>
      <c r="O182" s="5">
        <v>42067</v>
      </c>
      <c r="P182" s="6" t="s">
        <v>11</v>
      </c>
      <c r="R182" s="17">
        <f t="shared" si="24"/>
        <v>4780.0959999999995</v>
      </c>
      <c r="S182" s="17">
        <f t="shared" si="25"/>
        <v>4.0000000008149073E-3</v>
      </c>
    </row>
    <row r="183" spans="1:19" s="15" customFormat="1" x14ac:dyDescent="0.25">
      <c r="A183" s="71"/>
      <c r="B183" s="69">
        <v>171</v>
      </c>
      <c r="C183" s="5">
        <v>42067</v>
      </c>
      <c r="D183" s="6" t="s">
        <v>14</v>
      </c>
      <c r="E183" s="6" t="s">
        <v>26</v>
      </c>
      <c r="F183" s="7">
        <v>997.16</v>
      </c>
      <c r="G183" s="7">
        <v>159.54</v>
      </c>
      <c r="H183" s="7">
        <f t="shared" si="26"/>
        <v>1156.7</v>
      </c>
      <c r="I183" s="4" t="s">
        <v>22</v>
      </c>
      <c r="J183" s="8" t="s">
        <v>21</v>
      </c>
      <c r="K183" s="4" t="s">
        <v>240</v>
      </c>
      <c r="L183" s="4">
        <v>4</v>
      </c>
      <c r="M183" s="4">
        <v>2400</v>
      </c>
      <c r="N183" s="4">
        <v>247</v>
      </c>
      <c r="O183" s="5">
        <v>42067</v>
      </c>
      <c r="P183" s="6" t="s">
        <v>11</v>
      </c>
      <c r="R183" s="17">
        <f t="shared" si="24"/>
        <v>159.54560000000001</v>
      </c>
      <c r="S183" s="17">
        <f t="shared" si="25"/>
        <v>-5.6000000000153705E-3</v>
      </c>
    </row>
    <row r="184" spans="1:19" s="15" customFormat="1" x14ac:dyDescent="0.25">
      <c r="A184" s="71"/>
      <c r="B184" s="69">
        <v>172</v>
      </c>
      <c r="C184" s="5">
        <v>42068</v>
      </c>
      <c r="D184" s="6" t="s">
        <v>14</v>
      </c>
      <c r="E184" s="6" t="s">
        <v>241</v>
      </c>
      <c r="F184" s="7">
        <v>1896.55</v>
      </c>
      <c r="G184" s="7">
        <v>303.45</v>
      </c>
      <c r="H184" s="7">
        <f t="shared" si="26"/>
        <v>2200</v>
      </c>
      <c r="I184" s="4" t="s">
        <v>242</v>
      </c>
      <c r="J184" s="8" t="s">
        <v>23</v>
      </c>
      <c r="K184" s="4">
        <v>21</v>
      </c>
      <c r="L184" s="4">
        <v>4</v>
      </c>
      <c r="M184" s="4">
        <v>2400</v>
      </c>
      <c r="N184" s="4">
        <v>242</v>
      </c>
      <c r="O184" s="5">
        <v>42068</v>
      </c>
      <c r="P184" s="6" t="s">
        <v>11</v>
      </c>
      <c r="R184" s="17">
        <f t="shared" si="24"/>
        <v>303.44799999999998</v>
      </c>
      <c r="S184" s="17">
        <f t="shared" si="25"/>
        <v>2.0000000000095497E-3</v>
      </c>
    </row>
    <row r="185" spans="1:19" s="15" customFormat="1" x14ac:dyDescent="0.25">
      <c r="A185" s="71"/>
      <c r="B185" s="69">
        <v>173</v>
      </c>
      <c r="C185" s="5">
        <v>42068</v>
      </c>
      <c r="D185" s="6" t="s">
        <v>20</v>
      </c>
      <c r="E185" s="6" t="s">
        <v>243</v>
      </c>
      <c r="F185" s="7">
        <v>13139.66</v>
      </c>
      <c r="G185" s="7">
        <v>2102.34</v>
      </c>
      <c r="H185" s="7">
        <f t="shared" si="26"/>
        <v>15242</v>
      </c>
      <c r="I185" s="4" t="s">
        <v>244</v>
      </c>
      <c r="J185" s="8" t="s">
        <v>43</v>
      </c>
      <c r="K185" s="4" t="s">
        <v>245</v>
      </c>
      <c r="L185" s="4">
        <v>1</v>
      </c>
      <c r="M185" s="4">
        <v>4100</v>
      </c>
      <c r="N185" s="4">
        <v>411</v>
      </c>
      <c r="O185" s="5">
        <v>42068</v>
      </c>
      <c r="P185" s="6" t="s">
        <v>11</v>
      </c>
      <c r="R185" s="17">
        <f t="shared" si="24"/>
        <v>2102.3456000000001</v>
      </c>
      <c r="S185" s="17">
        <f t="shared" si="25"/>
        <v>-5.599999999958527E-3</v>
      </c>
    </row>
    <row r="186" spans="1:19" s="15" customFormat="1" x14ac:dyDescent="0.25">
      <c r="A186" s="71"/>
      <c r="B186" s="69">
        <v>174</v>
      </c>
      <c r="C186" s="5">
        <v>42072</v>
      </c>
      <c r="D186" s="6" t="s">
        <v>19</v>
      </c>
      <c r="E186" s="6" t="s">
        <v>246</v>
      </c>
      <c r="F186" s="7">
        <v>4650</v>
      </c>
      <c r="G186" s="7">
        <v>744</v>
      </c>
      <c r="H186" s="7">
        <f t="shared" si="26"/>
        <v>5394</v>
      </c>
      <c r="I186" s="4" t="s">
        <v>55</v>
      </c>
      <c r="J186" s="8" t="s">
        <v>70</v>
      </c>
      <c r="K186" s="4">
        <v>833</v>
      </c>
      <c r="L186" s="4">
        <v>3</v>
      </c>
      <c r="M186" s="4">
        <v>2100</v>
      </c>
      <c r="N186" s="4">
        <v>215</v>
      </c>
      <c r="O186" s="5">
        <v>42072</v>
      </c>
      <c r="P186" s="6" t="s">
        <v>11</v>
      </c>
      <c r="R186" s="17">
        <f t="shared" si="24"/>
        <v>744</v>
      </c>
      <c r="S186" s="17">
        <f t="shared" si="25"/>
        <v>0</v>
      </c>
    </row>
    <row r="187" spans="1:19" s="15" customFormat="1" x14ac:dyDescent="0.25">
      <c r="A187" s="71"/>
      <c r="B187" s="69">
        <v>175</v>
      </c>
      <c r="C187" s="5">
        <v>42072</v>
      </c>
      <c r="D187" s="6" t="s">
        <v>19</v>
      </c>
      <c r="E187" s="6" t="s">
        <v>247</v>
      </c>
      <c r="F187" s="7">
        <v>4480</v>
      </c>
      <c r="G187" s="7">
        <v>716.8</v>
      </c>
      <c r="H187" s="7">
        <f t="shared" si="26"/>
        <v>5196.8</v>
      </c>
      <c r="I187" s="4" t="s">
        <v>55</v>
      </c>
      <c r="J187" s="8" t="s">
        <v>70</v>
      </c>
      <c r="K187" s="4">
        <v>834</v>
      </c>
      <c r="L187" s="4">
        <v>3</v>
      </c>
      <c r="M187" s="4">
        <v>2100</v>
      </c>
      <c r="N187" s="4">
        <v>215</v>
      </c>
      <c r="O187" s="5" t="s">
        <v>248</v>
      </c>
      <c r="P187" s="6" t="s">
        <v>11</v>
      </c>
      <c r="R187" s="17">
        <f t="shared" si="24"/>
        <v>716.80000000000007</v>
      </c>
      <c r="S187" s="17">
        <f t="shared" si="25"/>
        <v>0</v>
      </c>
    </row>
    <row r="188" spans="1:19" s="15" customFormat="1" x14ac:dyDescent="0.25">
      <c r="A188" s="71"/>
      <c r="B188" s="69">
        <v>176</v>
      </c>
      <c r="C188" s="5">
        <v>42072</v>
      </c>
      <c r="D188" s="6" t="s">
        <v>19</v>
      </c>
      <c r="E188" s="6" t="s">
        <v>71</v>
      </c>
      <c r="F188" s="7">
        <v>800</v>
      </c>
      <c r="G188" s="7">
        <v>128</v>
      </c>
      <c r="H188" s="7">
        <f t="shared" si="26"/>
        <v>928</v>
      </c>
      <c r="I188" s="4" t="s">
        <v>55</v>
      </c>
      <c r="J188" s="8" t="s">
        <v>70</v>
      </c>
      <c r="K188" s="4">
        <v>835</v>
      </c>
      <c r="L188" s="4">
        <v>3</v>
      </c>
      <c r="M188" s="4">
        <v>2100</v>
      </c>
      <c r="N188" s="4">
        <v>215</v>
      </c>
      <c r="O188" s="5">
        <v>42072</v>
      </c>
      <c r="P188" s="6" t="s">
        <v>11</v>
      </c>
      <c r="R188" s="17">
        <f t="shared" si="24"/>
        <v>128</v>
      </c>
      <c r="S188" s="17">
        <f t="shared" si="25"/>
        <v>0</v>
      </c>
    </row>
    <row r="189" spans="1:19" s="15" customFormat="1" x14ac:dyDescent="0.25">
      <c r="A189" s="71"/>
      <c r="B189" s="69">
        <v>177</v>
      </c>
      <c r="C189" s="5">
        <v>42072</v>
      </c>
      <c r="D189" s="6" t="s">
        <v>14</v>
      </c>
      <c r="E189" s="6" t="s">
        <v>249</v>
      </c>
      <c r="F189" s="7">
        <v>172.41</v>
      </c>
      <c r="G189" s="7">
        <v>27.59</v>
      </c>
      <c r="H189" s="7">
        <f t="shared" si="26"/>
        <v>200</v>
      </c>
      <c r="I189" s="4" t="s">
        <v>22</v>
      </c>
      <c r="J189" s="8" t="s">
        <v>42</v>
      </c>
      <c r="K189" s="4">
        <v>5882</v>
      </c>
      <c r="L189" s="4">
        <v>4</v>
      </c>
      <c r="M189" s="4">
        <v>3100</v>
      </c>
      <c r="N189" s="4">
        <v>315</v>
      </c>
      <c r="O189" s="5">
        <v>42072</v>
      </c>
      <c r="P189" s="6" t="s">
        <v>11</v>
      </c>
      <c r="R189" s="17">
        <f t="shared" si="24"/>
        <v>27.585599999999999</v>
      </c>
      <c r="S189" s="17">
        <f t="shared" si="25"/>
        <v>4.4000000000004036E-3</v>
      </c>
    </row>
    <row r="190" spans="1:19" s="15" customFormat="1" x14ac:dyDescent="0.25">
      <c r="A190" s="71"/>
      <c r="B190" s="69">
        <v>178</v>
      </c>
      <c r="C190" s="5">
        <v>42073</v>
      </c>
      <c r="D190" s="6" t="s">
        <v>14</v>
      </c>
      <c r="E190" s="6" t="s">
        <v>250</v>
      </c>
      <c r="F190" s="7">
        <v>8341.2900000000009</v>
      </c>
      <c r="G190" s="7">
        <v>1293.71</v>
      </c>
      <c r="H190" s="7">
        <f t="shared" si="26"/>
        <v>9635</v>
      </c>
      <c r="I190" s="4" t="s">
        <v>252</v>
      </c>
      <c r="J190" s="8" t="s">
        <v>18</v>
      </c>
      <c r="K190" s="4">
        <v>16417</v>
      </c>
      <c r="L190" s="4">
        <v>4</v>
      </c>
      <c r="M190" s="4">
        <v>2600</v>
      </c>
      <c r="N190" s="4">
        <v>261</v>
      </c>
      <c r="O190" s="5">
        <v>42073</v>
      </c>
      <c r="P190" s="6" t="s">
        <v>11</v>
      </c>
      <c r="R190" s="17">
        <f t="shared" si="24"/>
        <v>1334.6064000000001</v>
      </c>
      <c r="S190" s="17">
        <f t="shared" si="25"/>
        <v>-40.896400000000085</v>
      </c>
    </row>
    <row r="191" spans="1:19" s="15" customFormat="1" x14ac:dyDescent="0.25">
      <c r="A191" s="71"/>
      <c r="B191" s="69">
        <v>179</v>
      </c>
      <c r="C191" s="5">
        <v>42073</v>
      </c>
      <c r="D191" s="6" t="s">
        <v>14</v>
      </c>
      <c r="E191" s="6" t="s">
        <v>250</v>
      </c>
      <c r="F191" s="7">
        <v>8181.13</v>
      </c>
      <c r="G191" s="7">
        <v>1266.8699999999999</v>
      </c>
      <c r="H191" s="7">
        <f t="shared" si="26"/>
        <v>9448</v>
      </c>
      <c r="I191" s="4" t="s">
        <v>252</v>
      </c>
      <c r="J191" s="8" t="s">
        <v>18</v>
      </c>
      <c r="K191" s="4">
        <v>16418</v>
      </c>
      <c r="L191" s="4">
        <v>4</v>
      </c>
      <c r="M191" s="4">
        <v>2600</v>
      </c>
      <c r="N191" s="4">
        <v>261</v>
      </c>
      <c r="O191" s="5">
        <v>42073</v>
      </c>
      <c r="P191" s="6" t="s">
        <v>11</v>
      </c>
      <c r="R191" s="17">
        <f t="shared" si="24"/>
        <v>1308.9808</v>
      </c>
      <c r="S191" s="17">
        <f t="shared" si="25"/>
        <v>-42.110800000000154</v>
      </c>
    </row>
    <row r="192" spans="1:19" s="15" customFormat="1" x14ac:dyDescent="0.25">
      <c r="A192" s="71"/>
      <c r="B192" s="69">
        <v>180</v>
      </c>
      <c r="C192" s="5">
        <v>42073</v>
      </c>
      <c r="D192" s="6" t="s">
        <v>14</v>
      </c>
      <c r="E192" s="6" t="s">
        <v>251</v>
      </c>
      <c r="F192" s="7">
        <v>16012.97</v>
      </c>
      <c r="G192" s="7">
        <v>2487.0300000000002</v>
      </c>
      <c r="H192" s="7">
        <f t="shared" si="26"/>
        <v>18500</v>
      </c>
      <c r="I192" s="4" t="s">
        <v>252</v>
      </c>
      <c r="J192" s="8" t="s">
        <v>18</v>
      </c>
      <c r="K192" s="4">
        <v>16419</v>
      </c>
      <c r="L192" s="4">
        <v>4</v>
      </c>
      <c r="M192" s="4">
        <v>2600</v>
      </c>
      <c r="N192" s="4">
        <v>261</v>
      </c>
      <c r="O192" s="5">
        <v>42073</v>
      </c>
      <c r="P192" s="6" t="s">
        <v>11</v>
      </c>
      <c r="R192" s="17">
        <f t="shared" si="24"/>
        <v>2562.0751999999998</v>
      </c>
      <c r="S192" s="17">
        <f t="shared" si="25"/>
        <v>-75.045199999999568</v>
      </c>
    </row>
    <row r="193" spans="1:19" s="15" customFormat="1" x14ac:dyDescent="0.25">
      <c r="A193" s="71"/>
      <c r="B193" s="69">
        <v>181</v>
      </c>
      <c r="C193" s="5">
        <v>42073</v>
      </c>
      <c r="D193" s="6" t="s">
        <v>14</v>
      </c>
      <c r="E193" s="6" t="s">
        <v>251</v>
      </c>
      <c r="F193" s="7">
        <v>1912.29</v>
      </c>
      <c r="G193" s="7">
        <v>297.01</v>
      </c>
      <c r="H193" s="7">
        <f t="shared" si="26"/>
        <v>2209.3000000000002</v>
      </c>
      <c r="I193" s="4" t="s">
        <v>252</v>
      </c>
      <c r="J193" s="8" t="s">
        <v>18</v>
      </c>
      <c r="K193" s="4">
        <v>16420</v>
      </c>
      <c r="L193" s="4">
        <v>4</v>
      </c>
      <c r="M193" s="4">
        <v>2600</v>
      </c>
      <c r="N193" s="4">
        <v>261</v>
      </c>
      <c r="O193" s="5">
        <v>42073</v>
      </c>
      <c r="P193" s="6" t="s">
        <v>11</v>
      </c>
      <c r="R193" s="17">
        <f t="shared" si="24"/>
        <v>305.96640000000002</v>
      </c>
      <c r="S193" s="17">
        <f t="shared" si="25"/>
        <v>-8.9564000000000306</v>
      </c>
    </row>
    <row r="194" spans="1:19" s="15" customFormat="1" x14ac:dyDescent="0.25">
      <c r="A194" s="71"/>
      <c r="B194" s="69">
        <v>182</v>
      </c>
      <c r="C194" s="5">
        <v>42073</v>
      </c>
      <c r="D194" s="6" t="s">
        <v>8</v>
      </c>
      <c r="E194" s="6" t="s">
        <v>251</v>
      </c>
      <c r="F194" s="7">
        <v>761.84</v>
      </c>
      <c r="G194" s="7">
        <v>118.16</v>
      </c>
      <c r="H194" s="7">
        <f t="shared" si="26"/>
        <v>880</v>
      </c>
      <c r="I194" s="4" t="s">
        <v>252</v>
      </c>
      <c r="J194" s="8" t="s">
        <v>18</v>
      </c>
      <c r="K194" s="4">
        <v>16421</v>
      </c>
      <c r="L194" s="4">
        <v>2</v>
      </c>
      <c r="M194" s="4">
        <v>2600</v>
      </c>
      <c r="N194" s="4">
        <v>261</v>
      </c>
      <c r="O194" s="5">
        <v>42073</v>
      </c>
      <c r="P194" s="6" t="s">
        <v>11</v>
      </c>
      <c r="R194" s="17">
        <f t="shared" si="24"/>
        <v>121.8944</v>
      </c>
      <c r="S194" s="17">
        <f t="shared" si="25"/>
        <v>-3.7344000000000079</v>
      </c>
    </row>
    <row r="195" spans="1:19" s="15" customFormat="1" x14ac:dyDescent="0.25">
      <c r="A195" s="71"/>
      <c r="B195" s="69">
        <v>183</v>
      </c>
      <c r="C195" s="5">
        <v>42073</v>
      </c>
      <c r="D195" s="6" t="s">
        <v>19</v>
      </c>
      <c r="E195" s="6" t="s">
        <v>251</v>
      </c>
      <c r="F195" s="7">
        <v>1177.3900000000001</v>
      </c>
      <c r="G195" s="7">
        <v>182.61</v>
      </c>
      <c r="H195" s="7">
        <f t="shared" si="26"/>
        <v>1360</v>
      </c>
      <c r="I195" s="4" t="s">
        <v>252</v>
      </c>
      <c r="J195" s="8" t="s">
        <v>18</v>
      </c>
      <c r="K195" s="4">
        <v>16422</v>
      </c>
      <c r="L195" s="4">
        <v>3</v>
      </c>
      <c r="M195" s="4">
        <v>2600</v>
      </c>
      <c r="N195" s="4">
        <v>261</v>
      </c>
      <c r="O195" s="5">
        <v>42073</v>
      </c>
      <c r="P195" s="6" t="s">
        <v>11</v>
      </c>
      <c r="R195" s="17">
        <f t="shared" si="24"/>
        <v>188.38240000000002</v>
      </c>
      <c r="S195" s="17">
        <f t="shared" si="25"/>
        <v>-5.7724000000000046</v>
      </c>
    </row>
    <row r="196" spans="1:19" s="15" customFormat="1" x14ac:dyDescent="0.25">
      <c r="A196" s="71"/>
      <c r="B196" s="69">
        <v>184</v>
      </c>
      <c r="C196" s="5">
        <v>42073</v>
      </c>
      <c r="D196" s="6" t="s">
        <v>20</v>
      </c>
      <c r="E196" s="6" t="s">
        <v>251</v>
      </c>
      <c r="F196" s="7">
        <v>1341.88</v>
      </c>
      <c r="G196" s="7">
        <v>208.12</v>
      </c>
      <c r="H196" s="7">
        <f t="shared" si="26"/>
        <v>1550</v>
      </c>
      <c r="I196" s="4" t="s">
        <v>252</v>
      </c>
      <c r="J196" s="8" t="s">
        <v>18</v>
      </c>
      <c r="K196" s="4">
        <v>16423</v>
      </c>
      <c r="L196" s="4">
        <v>1</v>
      </c>
      <c r="M196" s="4">
        <v>2600</v>
      </c>
      <c r="N196" s="4">
        <v>261</v>
      </c>
      <c r="O196" s="5">
        <v>42073</v>
      </c>
      <c r="P196" s="6" t="s">
        <v>11</v>
      </c>
      <c r="R196" s="17">
        <f t="shared" si="24"/>
        <v>214.70080000000002</v>
      </c>
      <c r="S196" s="17">
        <f t="shared" si="25"/>
        <v>-6.5808000000000106</v>
      </c>
    </row>
    <row r="197" spans="1:19" s="15" customFormat="1" x14ac:dyDescent="0.25">
      <c r="A197" s="71"/>
      <c r="B197" s="69">
        <v>185</v>
      </c>
      <c r="C197" s="5">
        <v>42074</v>
      </c>
      <c r="D197" s="6" t="s">
        <v>19</v>
      </c>
      <c r="E197" s="6" t="s">
        <v>81</v>
      </c>
      <c r="F197" s="7">
        <v>9250</v>
      </c>
      <c r="G197" s="7">
        <v>1480</v>
      </c>
      <c r="H197" s="7">
        <f t="shared" si="26"/>
        <v>10730</v>
      </c>
      <c r="I197" s="4" t="s">
        <v>55</v>
      </c>
      <c r="J197" s="8" t="s">
        <v>82</v>
      </c>
      <c r="K197" s="4">
        <v>373</v>
      </c>
      <c r="L197" s="4">
        <v>3</v>
      </c>
      <c r="M197" s="4">
        <v>3300</v>
      </c>
      <c r="N197" s="4">
        <v>339</v>
      </c>
      <c r="O197" s="5">
        <v>42074</v>
      </c>
      <c r="P197" s="6" t="s">
        <v>11</v>
      </c>
      <c r="R197" s="17">
        <f t="shared" si="24"/>
        <v>1480</v>
      </c>
      <c r="S197" s="17">
        <f t="shared" si="25"/>
        <v>0</v>
      </c>
    </row>
    <row r="198" spans="1:19" s="15" customFormat="1" x14ac:dyDescent="0.25">
      <c r="A198" s="71"/>
      <c r="B198" s="69">
        <v>186</v>
      </c>
      <c r="C198" s="5">
        <v>42074</v>
      </c>
      <c r="D198" s="6" t="s">
        <v>14</v>
      </c>
      <c r="E198" s="6" t="s">
        <v>253</v>
      </c>
      <c r="F198" s="7">
        <v>3411.2</v>
      </c>
      <c r="G198" s="7">
        <v>545.79</v>
      </c>
      <c r="H198" s="7">
        <f t="shared" si="26"/>
        <v>3956.99</v>
      </c>
      <c r="I198" s="4" t="s">
        <v>55</v>
      </c>
      <c r="J198" s="8" t="s">
        <v>254</v>
      </c>
      <c r="K198" s="4">
        <v>3139</v>
      </c>
      <c r="L198" s="4">
        <v>4</v>
      </c>
      <c r="M198" s="4">
        <v>3500</v>
      </c>
      <c r="N198" s="4">
        <v>351</v>
      </c>
      <c r="O198" s="5">
        <v>42074</v>
      </c>
      <c r="P198" s="6" t="s">
        <v>11</v>
      </c>
      <c r="R198" s="17">
        <f t="shared" si="24"/>
        <v>545.79200000000003</v>
      </c>
      <c r="S198" s="17">
        <f t="shared" si="25"/>
        <v>-2.0000000000663931E-3</v>
      </c>
    </row>
    <row r="199" spans="1:19" s="15" customFormat="1" x14ac:dyDescent="0.25">
      <c r="A199" s="71"/>
      <c r="B199" s="69">
        <v>187</v>
      </c>
      <c r="C199" s="5">
        <v>42076</v>
      </c>
      <c r="D199" s="6" t="s">
        <v>14</v>
      </c>
      <c r="E199" s="6" t="s">
        <v>57</v>
      </c>
      <c r="F199" s="7">
        <v>2700</v>
      </c>
      <c r="G199" s="7">
        <v>0</v>
      </c>
      <c r="H199" s="7">
        <f t="shared" si="26"/>
        <v>2700</v>
      </c>
      <c r="I199" s="4" t="s">
        <v>255</v>
      </c>
      <c r="J199" s="8" t="s">
        <v>51</v>
      </c>
      <c r="K199" s="4" t="s">
        <v>87</v>
      </c>
      <c r="L199" s="4">
        <v>4</v>
      </c>
      <c r="M199" s="4">
        <v>1300</v>
      </c>
      <c r="N199" s="4">
        <v>133</v>
      </c>
      <c r="O199" s="5">
        <v>42076</v>
      </c>
      <c r="P199" s="6" t="s">
        <v>11</v>
      </c>
      <c r="R199" s="17">
        <v>0</v>
      </c>
      <c r="S199" s="17">
        <f t="shared" si="25"/>
        <v>0</v>
      </c>
    </row>
    <row r="200" spans="1:19" s="15" customFormat="1" x14ac:dyDescent="0.25">
      <c r="A200" s="71"/>
      <c r="B200" s="69">
        <v>188</v>
      </c>
      <c r="C200" s="5">
        <v>42076</v>
      </c>
      <c r="D200" s="6" t="s">
        <v>14</v>
      </c>
      <c r="E200" s="6" t="s">
        <v>172</v>
      </c>
      <c r="F200" s="7">
        <v>30310.43</v>
      </c>
      <c r="G200" s="7">
        <v>4849.67</v>
      </c>
      <c r="H200" s="7">
        <f t="shared" si="26"/>
        <v>35160.1</v>
      </c>
      <c r="I200" s="4" t="s">
        <v>55</v>
      </c>
      <c r="J200" s="8" t="s">
        <v>25</v>
      </c>
      <c r="K200" s="4" t="s">
        <v>256</v>
      </c>
      <c r="L200" s="4">
        <v>4</v>
      </c>
      <c r="M200" s="4">
        <v>2400</v>
      </c>
      <c r="N200" s="4">
        <v>249</v>
      </c>
      <c r="O200" s="5">
        <v>42076</v>
      </c>
      <c r="P200" s="6" t="s">
        <v>11</v>
      </c>
      <c r="R200" s="17">
        <f>F200*0.16</f>
        <v>4849.6688000000004</v>
      </c>
      <c r="S200" s="17">
        <f t="shared" si="25"/>
        <v>1.1999999996987754E-3</v>
      </c>
    </row>
    <row r="201" spans="1:19" s="15" customFormat="1" x14ac:dyDescent="0.25">
      <c r="A201" s="71"/>
      <c r="B201" s="69">
        <v>189</v>
      </c>
      <c r="C201" s="5">
        <v>42076</v>
      </c>
      <c r="D201" s="6" t="s">
        <v>14</v>
      </c>
      <c r="E201" s="6" t="s">
        <v>257</v>
      </c>
      <c r="F201" s="7">
        <v>15324.48</v>
      </c>
      <c r="G201" s="7">
        <v>2451.92</v>
      </c>
      <c r="H201" s="7">
        <f t="shared" si="26"/>
        <v>17776.400000000001</v>
      </c>
      <c r="I201" s="4" t="s">
        <v>55</v>
      </c>
      <c r="J201" s="8" t="s">
        <v>25</v>
      </c>
      <c r="K201" s="4" t="s">
        <v>258</v>
      </c>
      <c r="L201" s="4">
        <v>4</v>
      </c>
      <c r="M201" s="4">
        <v>2400</v>
      </c>
      <c r="N201" s="4">
        <v>249</v>
      </c>
      <c r="O201" s="5">
        <v>42076</v>
      </c>
      <c r="P201" s="6" t="s">
        <v>11</v>
      </c>
      <c r="R201" s="17">
        <f>F201*0.16</f>
        <v>2451.9168</v>
      </c>
      <c r="S201" s="17">
        <f t="shared" si="25"/>
        <v>3.200000000106229E-3</v>
      </c>
    </row>
    <row r="202" spans="1:19" s="15" customFormat="1" x14ac:dyDescent="0.25">
      <c r="A202" s="71"/>
      <c r="B202" s="69">
        <v>190</v>
      </c>
      <c r="C202" s="5">
        <v>42076</v>
      </c>
      <c r="D202" s="6" t="s">
        <v>14</v>
      </c>
      <c r="E202" s="6" t="s">
        <v>259</v>
      </c>
      <c r="F202" s="7">
        <v>2061.2199999999998</v>
      </c>
      <c r="G202" s="7">
        <v>329.8</v>
      </c>
      <c r="H202" s="7">
        <f t="shared" si="26"/>
        <v>2391.02</v>
      </c>
      <c r="I202" s="4" t="s">
        <v>55</v>
      </c>
      <c r="J202" s="8" t="s">
        <v>25</v>
      </c>
      <c r="K202" s="4" t="s">
        <v>260</v>
      </c>
      <c r="L202" s="4">
        <v>4</v>
      </c>
      <c r="M202" s="4">
        <v>2400</v>
      </c>
      <c r="N202" s="4">
        <v>249</v>
      </c>
      <c r="O202" s="5">
        <v>42076</v>
      </c>
      <c r="P202" s="6" t="s">
        <v>11</v>
      </c>
      <c r="R202" s="17">
        <f>F202*0.16</f>
        <v>329.79519999999997</v>
      </c>
      <c r="S202" s="17">
        <f t="shared" si="25"/>
        <v>4.8000000000456566E-3</v>
      </c>
    </row>
    <row r="203" spans="1:19" s="15" customFormat="1" x14ac:dyDescent="0.25">
      <c r="A203" s="71"/>
      <c r="B203" s="69">
        <v>191</v>
      </c>
      <c r="C203" s="5">
        <v>42076</v>
      </c>
      <c r="D203" s="6" t="s">
        <v>14</v>
      </c>
      <c r="E203" s="6" t="s">
        <v>158</v>
      </c>
      <c r="F203" s="7">
        <v>600</v>
      </c>
      <c r="G203" s="7">
        <v>0</v>
      </c>
      <c r="H203" s="7">
        <f t="shared" si="26"/>
        <v>600</v>
      </c>
      <c r="I203" s="4" t="s">
        <v>22</v>
      </c>
      <c r="J203" s="8" t="s">
        <v>53</v>
      </c>
      <c r="K203" s="4">
        <v>44</v>
      </c>
      <c r="L203" s="4">
        <v>4</v>
      </c>
      <c r="M203" s="4">
        <v>3500</v>
      </c>
      <c r="N203" s="4">
        <v>351</v>
      </c>
      <c r="O203" s="5">
        <v>42076</v>
      </c>
      <c r="P203" s="6" t="s">
        <v>11</v>
      </c>
      <c r="R203" s="17">
        <v>0</v>
      </c>
      <c r="S203" s="17">
        <f t="shared" si="25"/>
        <v>0</v>
      </c>
    </row>
    <row r="204" spans="1:19" s="15" customFormat="1" x14ac:dyDescent="0.25">
      <c r="A204" s="71"/>
      <c r="B204" s="69">
        <v>192</v>
      </c>
      <c r="C204" s="5">
        <v>42077</v>
      </c>
      <c r="D204" s="6" t="s">
        <v>14</v>
      </c>
      <c r="E204" s="6" t="s">
        <v>29</v>
      </c>
      <c r="F204" s="7">
        <v>29871.439999999999</v>
      </c>
      <c r="G204" s="7">
        <v>4779.43</v>
      </c>
      <c r="H204" s="7">
        <f t="shared" ref="H204:H241" si="27">SUM(F204:G204)</f>
        <v>34650.869999999995</v>
      </c>
      <c r="I204" s="4" t="s">
        <v>55</v>
      </c>
      <c r="J204" s="8" t="s">
        <v>10</v>
      </c>
      <c r="K204" s="4">
        <v>9921776</v>
      </c>
      <c r="L204" s="4">
        <v>4</v>
      </c>
      <c r="M204" s="4">
        <v>3100</v>
      </c>
      <c r="N204" s="4">
        <v>311</v>
      </c>
      <c r="O204" s="5">
        <v>42081</v>
      </c>
      <c r="P204" s="6" t="s">
        <v>11</v>
      </c>
      <c r="R204" s="17">
        <f t="shared" ref="R204:R216" si="28">F204*0.16</f>
        <v>4779.4304000000002</v>
      </c>
      <c r="S204" s="17">
        <f t="shared" si="25"/>
        <v>-3.9999999989959178E-4</v>
      </c>
    </row>
    <row r="205" spans="1:19" s="15" customFormat="1" x14ac:dyDescent="0.25">
      <c r="A205" s="71"/>
      <c r="B205" s="69">
        <v>193</v>
      </c>
      <c r="C205" s="5">
        <v>42077</v>
      </c>
      <c r="D205" s="6" t="s">
        <v>14</v>
      </c>
      <c r="E205" s="6" t="s">
        <v>30</v>
      </c>
      <c r="F205" s="7">
        <v>38022.47</v>
      </c>
      <c r="G205" s="7">
        <v>6083.59</v>
      </c>
      <c r="H205" s="7">
        <f t="shared" si="27"/>
        <v>44106.06</v>
      </c>
      <c r="I205" s="4" t="s">
        <v>55</v>
      </c>
      <c r="J205" s="8" t="s">
        <v>10</v>
      </c>
      <c r="K205" s="4">
        <v>9921789</v>
      </c>
      <c r="L205" s="4">
        <v>4</v>
      </c>
      <c r="M205" s="4">
        <v>3100</v>
      </c>
      <c r="N205" s="4">
        <v>311</v>
      </c>
      <c r="O205" s="5">
        <v>42081</v>
      </c>
      <c r="P205" s="6" t="s">
        <v>11</v>
      </c>
      <c r="R205" s="17">
        <f t="shared" si="28"/>
        <v>6083.5952000000007</v>
      </c>
      <c r="S205" s="17">
        <f t="shared" si="25"/>
        <v>-5.2000000005136826E-3</v>
      </c>
    </row>
    <row r="206" spans="1:19" s="15" customFormat="1" x14ac:dyDescent="0.25">
      <c r="A206" s="71"/>
      <c r="B206" s="69">
        <v>194</v>
      </c>
      <c r="C206" s="5">
        <v>42077</v>
      </c>
      <c r="D206" s="6" t="s">
        <v>14</v>
      </c>
      <c r="E206" s="6" t="s">
        <v>31</v>
      </c>
      <c r="F206" s="7">
        <v>13155.19</v>
      </c>
      <c r="G206" s="7">
        <v>2104.83</v>
      </c>
      <c r="H206" s="7">
        <f t="shared" si="27"/>
        <v>15260.02</v>
      </c>
      <c r="I206" s="4" t="s">
        <v>55</v>
      </c>
      <c r="J206" s="8" t="s">
        <v>10</v>
      </c>
      <c r="K206" s="4">
        <v>99211794</v>
      </c>
      <c r="L206" s="4">
        <v>4</v>
      </c>
      <c r="M206" s="4">
        <v>3100</v>
      </c>
      <c r="N206" s="4">
        <v>311</v>
      </c>
      <c r="O206" s="5">
        <v>42081</v>
      </c>
      <c r="P206" s="6" t="s">
        <v>11</v>
      </c>
      <c r="R206" s="17">
        <f t="shared" si="28"/>
        <v>2104.8304000000003</v>
      </c>
      <c r="S206" s="17">
        <f t="shared" ref="S206:S237" si="29">G206-R206</f>
        <v>-4.0000000035433914E-4</v>
      </c>
    </row>
    <row r="207" spans="1:19" s="15" customFormat="1" x14ac:dyDescent="0.25">
      <c r="A207" s="71"/>
      <c r="B207" s="69">
        <v>195</v>
      </c>
      <c r="C207" s="5">
        <v>42077</v>
      </c>
      <c r="D207" s="6" t="s">
        <v>14</v>
      </c>
      <c r="E207" s="6" t="s">
        <v>233</v>
      </c>
      <c r="F207" s="7">
        <v>1494.32</v>
      </c>
      <c r="G207" s="7">
        <v>239.09</v>
      </c>
      <c r="H207" s="7">
        <f t="shared" si="27"/>
        <v>1733.4099999999999</v>
      </c>
      <c r="I207" s="4" t="s">
        <v>55</v>
      </c>
      <c r="J207" s="8" t="s">
        <v>10</v>
      </c>
      <c r="K207" s="4">
        <v>9921820</v>
      </c>
      <c r="L207" s="4">
        <v>4</v>
      </c>
      <c r="M207" s="4">
        <v>3100</v>
      </c>
      <c r="N207" s="4">
        <v>311</v>
      </c>
      <c r="O207" s="5">
        <v>42081</v>
      </c>
      <c r="P207" s="6" t="s">
        <v>11</v>
      </c>
      <c r="R207" s="17">
        <f t="shared" si="28"/>
        <v>239.09119999999999</v>
      </c>
      <c r="S207" s="17">
        <f t="shared" si="29"/>
        <v>-1.1999999999829924E-3</v>
      </c>
    </row>
    <row r="208" spans="1:19" s="15" customFormat="1" x14ac:dyDescent="0.25">
      <c r="A208" s="71"/>
      <c r="B208" s="69">
        <v>196</v>
      </c>
      <c r="C208" s="5">
        <v>42077</v>
      </c>
      <c r="D208" s="6" t="s">
        <v>14</v>
      </c>
      <c r="E208" s="6" t="s">
        <v>33</v>
      </c>
      <c r="F208" s="7">
        <v>14681.53</v>
      </c>
      <c r="G208" s="7">
        <v>2349.04</v>
      </c>
      <c r="H208" s="7">
        <f t="shared" si="27"/>
        <v>17030.57</v>
      </c>
      <c r="I208" s="4" t="s">
        <v>55</v>
      </c>
      <c r="J208" s="8" t="s">
        <v>10</v>
      </c>
      <c r="K208" s="4">
        <v>9921822</v>
      </c>
      <c r="L208" s="4">
        <v>4</v>
      </c>
      <c r="M208" s="4">
        <v>3100</v>
      </c>
      <c r="N208" s="4">
        <v>311</v>
      </c>
      <c r="O208" s="5">
        <v>42081</v>
      </c>
      <c r="P208" s="6" t="s">
        <v>11</v>
      </c>
      <c r="R208" s="17">
        <f t="shared" si="28"/>
        <v>2349.0448000000001</v>
      </c>
      <c r="S208" s="17">
        <f t="shared" si="29"/>
        <v>-4.8000000001593435E-3</v>
      </c>
    </row>
    <row r="209" spans="1:19" s="15" customFormat="1" x14ac:dyDescent="0.25">
      <c r="A209" s="71"/>
      <c r="B209" s="69">
        <v>197</v>
      </c>
      <c r="C209" s="5">
        <v>42077</v>
      </c>
      <c r="D209" s="6" t="s">
        <v>14</v>
      </c>
      <c r="E209" s="6" t="s">
        <v>34</v>
      </c>
      <c r="F209" s="7">
        <v>37284.36</v>
      </c>
      <c r="G209" s="7">
        <v>5965.49</v>
      </c>
      <c r="H209" s="7">
        <f t="shared" si="27"/>
        <v>43249.85</v>
      </c>
      <c r="I209" s="4" t="s">
        <v>55</v>
      </c>
      <c r="J209" s="8" t="s">
        <v>10</v>
      </c>
      <c r="K209" s="4">
        <v>9921823</v>
      </c>
      <c r="L209" s="4">
        <v>4</v>
      </c>
      <c r="M209" s="4">
        <v>3100</v>
      </c>
      <c r="N209" s="4">
        <v>311</v>
      </c>
      <c r="O209" s="5">
        <v>42081</v>
      </c>
      <c r="P209" s="6" t="s">
        <v>11</v>
      </c>
      <c r="R209" s="17">
        <f t="shared" si="28"/>
        <v>5965.4976000000006</v>
      </c>
      <c r="S209" s="17">
        <f t="shared" si="29"/>
        <v>-7.600000000820728E-3</v>
      </c>
    </row>
    <row r="210" spans="1:19" s="15" customFormat="1" x14ac:dyDescent="0.25">
      <c r="A210" s="71"/>
      <c r="B210" s="69">
        <v>198</v>
      </c>
      <c r="C210" s="5">
        <v>42082</v>
      </c>
      <c r="D210" s="6" t="s">
        <v>14</v>
      </c>
      <c r="E210" s="6" t="s">
        <v>37</v>
      </c>
      <c r="F210" s="7">
        <v>7719.21</v>
      </c>
      <c r="G210" s="7">
        <v>1235.07</v>
      </c>
      <c r="H210" s="7">
        <f t="shared" si="27"/>
        <v>8954.2800000000007</v>
      </c>
      <c r="I210" s="4" t="s">
        <v>55</v>
      </c>
      <c r="J210" s="8" t="s">
        <v>10</v>
      </c>
      <c r="K210" s="4">
        <v>9948663</v>
      </c>
      <c r="L210" s="4">
        <v>4</v>
      </c>
      <c r="M210" s="4">
        <v>3100</v>
      </c>
      <c r="N210" s="4">
        <v>311</v>
      </c>
      <c r="O210" s="5">
        <v>42081</v>
      </c>
      <c r="P210" s="6" t="s">
        <v>11</v>
      </c>
      <c r="R210" s="17">
        <f t="shared" si="28"/>
        <v>1235.0735999999999</v>
      </c>
      <c r="S210" s="17">
        <f t="shared" si="29"/>
        <v>-3.6000000000058208E-3</v>
      </c>
    </row>
    <row r="211" spans="1:19" s="15" customFormat="1" x14ac:dyDescent="0.25">
      <c r="A211" s="71"/>
      <c r="B211" s="69">
        <v>199</v>
      </c>
      <c r="C211" s="5">
        <v>42082</v>
      </c>
      <c r="D211" s="6" t="s">
        <v>14</v>
      </c>
      <c r="E211" s="6" t="s">
        <v>38</v>
      </c>
      <c r="F211" s="7">
        <v>3054.31</v>
      </c>
      <c r="G211" s="7">
        <v>488.69</v>
      </c>
      <c r="H211" s="7">
        <f t="shared" si="27"/>
        <v>3543</v>
      </c>
      <c r="I211" s="4" t="s">
        <v>55</v>
      </c>
      <c r="J211" s="8" t="s">
        <v>10</v>
      </c>
      <c r="K211" s="4">
        <v>9948660</v>
      </c>
      <c r="L211" s="4">
        <v>4</v>
      </c>
      <c r="M211" s="4">
        <v>3100</v>
      </c>
      <c r="N211" s="4">
        <v>311</v>
      </c>
      <c r="O211" s="5">
        <v>42081</v>
      </c>
      <c r="P211" s="6" t="s">
        <v>11</v>
      </c>
      <c r="R211" s="17">
        <f t="shared" si="28"/>
        <v>488.68959999999998</v>
      </c>
      <c r="S211" s="17">
        <f t="shared" si="29"/>
        <v>4.0000000001327862E-4</v>
      </c>
    </row>
    <row r="212" spans="1:19" s="15" customFormat="1" x14ac:dyDescent="0.25">
      <c r="A212" s="71"/>
      <c r="B212" s="69">
        <v>200</v>
      </c>
      <c r="C212" s="5">
        <v>42082</v>
      </c>
      <c r="D212" s="6" t="s">
        <v>14</v>
      </c>
      <c r="E212" s="6" t="s">
        <v>39</v>
      </c>
      <c r="F212" s="7">
        <v>19318.93</v>
      </c>
      <c r="G212" s="7">
        <v>3091.03</v>
      </c>
      <c r="H212" s="7">
        <f t="shared" si="27"/>
        <v>22409.96</v>
      </c>
      <c r="I212" s="4" t="s">
        <v>55</v>
      </c>
      <c r="J212" s="8" t="s">
        <v>10</v>
      </c>
      <c r="K212" s="4">
        <v>9948662</v>
      </c>
      <c r="L212" s="4">
        <v>4</v>
      </c>
      <c r="M212" s="4">
        <v>3100</v>
      </c>
      <c r="N212" s="4">
        <v>311</v>
      </c>
      <c r="O212" s="5">
        <v>42081</v>
      </c>
      <c r="P212" s="6" t="s">
        <v>11</v>
      </c>
      <c r="R212" s="17">
        <f t="shared" si="28"/>
        <v>3091.0288</v>
      </c>
      <c r="S212" s="17">
        <f t="shared" si="29"/>
        <v>1.2000000001535227E-3</v>
      </c>
    </row>
    <row r="213" spans="1:19" s="15" customFormat="1" x14ac:dyDescent="0.25">
      <c r="A213" s="71"/>
      <c r="B213" s="69">
        <v>201</v>
      </c>
      <c r="C213" s="5">
        <v>42082</v>
      </c>
      <c r="D213" s="6" t="s">
        <v>14</v>
      </c>
      <c r="E213" s="6" t="s">
        <v>40</v>
      </c>
      <c r="F213" s="7">
        <v>4805.0200000000004</v>
      </c>
      <c r="G213" s="7">
        <v>768.8</v>
      </c>
      <c r="H213" s="7">
        <f t="shared" si="27"/>
        <v>5573.8200000000006</v>
      </c>
      <c r="I213" s="4" t="s">
        <v>55</v>
      </c>
      <c r="J213" s="8" t="s">
        <v>10</v>
      </c>
      <c r="K213" s="4">
        <v>99448668</v>
      </c>
      <c r="L213" s="4">
        <v>4</v>
      </c>
      <c r="M213" s="4">
        <v>3100</v>
      </c>
      <c r="N213" s="4">
        <v>311</v>
      </c>
      <c r="O213" s="5">
        <v>42081</v>
      </c>
      <c r="P213" s="6" t="s">
        <v>11</v>
      </c>
      <c r="R213" s="17">
        <f t="shared" si="28"/>
        <v>768.80320000000006</v>
      </c>
      <c r="S213" s="17">
        <f t="shared" si="29"/>
        <v>-3.200000000106229E-3</v>
      </c>
    </row>
    <row r="214" spans="1:19" s="15" customFormat="1" x14ac:dyDescent="0.25">
      <c r="A214" s="71"/>
      <c r="B214" s="69">
        <v>202</v>
      </c>
      <c r="C214" s="5">
        <v>42082</v>
      </c>
      <c r="D214" s="6" t="s">
        <v>14</v>
      </c>
      <c r="E214" s="6" t="s">
        <v>84</v>
      </c>
      <c r="F214" s="7">
        <v>4392.12</v>
      </c>
      <c r="G214" s="7">
        <v>702.74</v>
      </c>
      <c r="H214" s="7">
        <f t="shared" si="27"/>
        <v>5094.8599999999997</v>
      </c>
      <c r="I214" s="4" t="s">
        <v>55</v>
      </c>
      <c r="J214" s="8" t="s">
        <v>10</v>
      </c>
      <c r="K214" s="4">
        <v>9948669</v>
      </c>
      <c r="L214" s="4">
        <v>4</v>
      </c>
      <c r="M214" s="4">
        <v>3100</v>
      </c>
      <c r="N214" s="4">
        <v>311</v>
      </c>
      <c r="O214" s="5">
        <v>42081</v>
      </c>
      <c r="P214" s="6" t="s">
        <v>11</v>
      </c>
      <c r="R214" s="17">
        <f t="shared" si="28"/>
        <v>702.73919999999998</v>
      </c>
      <c r="S214" s="17">
        <f t="shared" si="29"/>
        <v>8.0000000002655725E-4</v>
      </c>
    </row>
    <row r="215" spans="1:19" s="15" customFormat="1" x14ac:dyDescent="0.25">
      <c r="A215" s="71"/>
      <c r="B215" s="69">
        <v>203</v>
      </c>
      <c r="C215" s="5">
        <v>42082</v>
      </c>
      <c r="D215" s="6" t="s">
        <v>14</v>
      </c>
      <c r="E215" s="6" t="s">
        <v>78</v>
      </c>
      <c r="F215" s="7">
        <v>3255.73</v>
      </c>
      <c r="G215" s="7">
        <v>520.91</v>
      </c>
      <c r="H215" s="7">
        <f t="shared" si="27"/>
        <v>3776.64</v>
      </c>
      <c r="I215" s="4" t="s">
        <v>55</v>
      </c>
      <c r="J215" s="8" t="s">
        <v>10</v>
      </c>
      <c r="K215" s="4">
        <v>9948670</v>
      </c>
      <c r="L215" s="4">
        <v>4</v>
      </c>
      <c r="M215" s="4">
        <v>3100</v>
      </c>
      <c r="N215" s="4">
        <v>311</v>
      </c>
      <c r="O215" s="5">
        <v>42081</v>
      </c>
      <c r="P215" s="6" t="s">
        <v>11</v>
      </c>
      <c r="R215" s="17">
        <f t="shared" si="28"/>
        <v>520.91679999999997</v>
      </c>
      <c r="S215" s="17">
        <f t="shared" si="29"/>
        <v>-6.7999999999983629E-3</v>
      </c>
    </row>
    <row r="216" spans="1:19" s="15" customFormat="1" x14ac:dyDescent="0.25">
      <c r="A216" s="71"/>
      <c r="B216" s="69">
        <v>204</v>
      </c>
      <c r="C216" s="5">
        <v>42082</v>
      </c>
      <c r="D216" s="6" t="s">
        <v>14</v>
      </c>
      <c r="E216" s="6" t="s">
        <v>63</v>
      </c>
      <c r="F216" s="7">
        <v>1483.54</v>
      </c>
      <c r="G216" s="7">
        <v>237.36</v>
      </c>
      <c r="H216" s="7">
        <f t="shared" si="27"/>
        <v>1720.9</v>
      </c>
      <c r="I216" s="4" t="s">
        <v>55</v>
      </c>
      <c r="J216" s="8" t="s">
        <v>10</v>
      </c>
      <c r="K216" s="4">
        <v>9948673</v>
      </c>
      <c r="L216" s="4">
        <v>4</v>
      </c>
      <c r="M216" s="4">
        <v>3100</v>
      </c>
      <c r="N216" s="4">
        <v>311</v>
      </c>
      <c r="O216" s="5">
        <v>42081</v>
      </c>
      <c r="P216" s="6" t="s">
        <v>11</v>
      </c>
      <c r="R216" s="17">
        <f t="shared" si="28"/>
        <v>237.3664</v>
      </c>
      <c r="S216" s="17">
        <f t="shared" si="29"/>
        <v>-6.3999999999850843E-3</v>
      </c>
    </row>
    <row r="217" spans="1:19" s="15" customFormat="1" x14ac:dyDescent="0.25">
      <c r="A217" s="71"/>
      <c r="B217" s="69">
        <v>205</v>
      </c>
      <c r="C217" s="5">
        <v>42082</v>
      </c>
      <c r="D217" s="6" t="s">
        <v>14</v>
      </c>
      <c r="E217" s="6" t="s">
        <v>41</v>
      </c>
      <c r="F217" s="39">
        <v>9295.2099999999991</v>
      </c>
      <c r="G217" s="39">
        <v>0</v>
      </c>
      <c r="H217" s="39">
        <f t="shared" si="27"/>
        <v>9295.2099999999991</v>
      </c>
      <c r="I217" s="4" t="s">
        <v>55</v>
      </c>
      <c r="J217" s="8" t="s">
        <v>10</v>
      </c>
      <c r="K217" s="36">
        <v>9948677</v>
      </c>
      <c r="L217" s="4">
        <v>4</v>
      </c>
      <c r="M217" s="4">
        <v>3100</v>
      </c>
      <c r="N217" s="4">
        <v>311</v>
      </c>
      <c r="O217" s="5">
        <v>42081</v>
      </c>
      <c r="P217" s="6" t="s">
        <v>11</v>
      </c>
      <c r="R217" s="17">
        <v>0</v>
      </c>
      <c r="S217" s="17">
        <f t="shared" si="29"/>
        <v>0</v>
      </c>
    </row>
    <row r="218" spans="1:19" s="15" customFormat="1" x14ac:dyDescent="0.25">
      <c r="A218" s="71"/>
      <c r="B218" s="69">
        <v>206</v>
      </c>
      <c r="C218" s="5">
        <v>42068</v>
      </c>
      <c r="D218" s="6" t="s">
        <v>14</v>
      </c>
      <c r="E218" s="6" t="s">
        <v>84</v>
      </c>
      <c r="F218" s="7">
        <v>5203.3</v>
      </c>
      <c r="G218" s="7">
        <v>832.52</v>
      </c>
      <c r="H218" s="7">
        <f t="shared" si="27"/>
        <v>6035.82</v>
      </c>
      <c r="I218" s="4" t="s">
        <v>55</v>
      </c>
      <c r="J218" s="8" t="s">
        <v>10</v>
      </c>
      <c r="K218" s="4">
        <v>9857878</v>
      </c>
      <c r="L218" s="4">
        <v>4</v>
      </c>
      <c r="M218" s="4">
        <v>3100</v>
      </c>
      <c r="N218" s="4">
        <v>311</v>
      </c>
      <c r="O218" s="5">
        <v>42081</v>
      </c>
      <c r="P218" s="6" t="s">
        <v>11</v>
      </c>
      <c r="R218" s="17">
        <f t="shared" ref="R218:R239" si="30">F218*0.16</f>
        <v>832.52800000000002</v>
      </c>
      <c r="S218" s="17">
        <f t="shared" si="29"/>
        <v>-8.0000000000381988E-3</v>
      </c>
    </row>
    <row r="219" spans="1:19" s="15" customFormat="1" x14ac:dyDescent="0.25">
      <c r="A219" s="71"/>
      <c r="B219" s="69">
        <v>207</v>
      </c>
      <c r="C219" s="5">
        <v>42080</v>
      </c>
      <c r="D219" s="6" t="s">
        <v>14</v>
      </c>
      <c r="E219" s="6" t="s">
        <v>280</v>
      </c>
      <c r="F219" s="7">
        <v>287.07</v>
      </c>
      <c r="G219" s="7">
        <v>45.93</v>
      </c>
      <c r="H219" s="7">
        <f t="shared" si="27"/>
        <v>333</v>
      </c>
      <c r="I219" s="4" t="s">
        <v>22</v>
      </c>
      <c r="J219" s="8" t="s">
        <v>281</v>
      </c>
      <c r="K219" s="4" t="s">
        <v>89</v>
      </c>
      <c r="L219" s="4">
        <v>4</v>
      </c>
      <c r="M219" s="4">
        <v>2900</v>
      </c>
      <c r="N219" s="4">
        <v>296</v>
      </c>
      <c r="O219" s="5">
        <v>42082</v>
      </c>
      <c r="P219" s="6" t="s">
        <v>11</v>
      </c>
      <c r="R219" s="17">
        <f t="shared" si="30"/>
        <v>45.931199999999997</v>
      </c>
      <c r="S219" s="17">
        <f t="shared" si="29"/>
        <v>-1.1999999999972033E-3</v>
      </c>
    </row>
    <row r="220" spans="1:19" s="15" customFormat="1" x14ac:dyDescent="0.25">
      <c r="A220" s="71"/>
      <c r="B220" s="69">
        <v>208</v>
      </c>
      <c r="C220" s="5">
        <v>42081</v>
      </c>
      <c r="D220" s="6" t="s">
        <v>14</v>
      </c>
      <c r="E220" s="6" t="s">
        <v>261</v>
      </c>
      <c r="F220" s="7">
        <v>2160.34</v>
      </c>
      <c r="G220" s="7">
        <v>345.66</v>
      </c>
      <c r="H220" s="7">
        <f t="shared" si="27"/>
        <v>2506</v>
      </c>
      <c r="I220" s="4" t="s">
        <v>262</v>
      </c>
      <c r="J220" s="8" t="s">
        <v>58</v>
      </c>
      <c r="K220" s="4">
        <v>407</v>
      </c>
      <c r="L220" s="4">
        <v>4</v>
      </c>
      <c r="M220" s="4">
        <v>2900</v>
      </c>
      <c r="N220" s="4">
        <v>296</v>
      </c>
      <c r="O220" s="5">
        <v>42081</v>
      </c>
      <c r="P220" s="6" t="s">
        <v>11</v>
      </c>
      <c r="R220" s="17">
        <f t="shared" si="30"/>
        <v>345.65440000000001</v>
      </c>
      <c r="S220" s="17">
        <f t="shared" si="29"/>
        <v>5.6000000000153705E-3</v>
      </c>
    </row>
    <row r="221" spans="1:19" s="15" customFormat="1" x14ac:dyDescent="0.25">
      <c r="A221" s="71"/>
      <c r="B221" s="69">
        <v>209</v>
      </c>
      <c r="C221" s="5">
        <v>42081</v>
      </c>
      <c r="D221" s="6" t="s">
        <v>14</v>
      </c>
      <c r="E221" s="6" t="s">
        <v>263</v>
      </c>
      <c r="F221" s="7">
        <v>1825</v>
      </c>
      <c r="G221" s="7">
        <v>292</v>
      </c>
      <c r="H221" s="7">
        <f t="shared" si="27"/>
        <v>2117</v>
      </c>
      <c r="I221" s="4" t="s">
        <v>264</v>
      </c>
      <c r="J221" s="8" t="s">
        <v>21</v>
      </c>
      <c r="K221" s="4" t="s">
        <v>266</v>
      </c>
      <c r="L221" s="4">
        <v>4</v>
      </c>
      <c r="M221" s="4">
        <v>2400</v>
      </c>
      <c r="N221" s="4">
        <v>247</v>
      </c>
      <c r="O221" s="5">
        <v>42081</v>
      </c>
      <c r="P221" s="6" t="s">
        <v>11</v>
      </c>
      <c r="R221" s="17">
        <f t="shared" si="30"/>
        <v>292</v>
      </c>
      <c r="S221" s="17">
        <f t="shared" si="29"/>
        <v>0</v>
      </c>
    </row>
    <row r="222" spans="1:19" s="15" customFormat="1" x14ac:dyDescent="0.25">
      <c r="A222" s="71"/>
      <c r="B222" s="69">
        <v>210</v>
      </c>
      <c r="C222" s="5">
        <v>42081</v>
      </c>
      <c r="D222" s="6" t="s">
        <v>14</v>
      </c>
      <c r="E222" s="6" t="s">
        <v>263</v>
      </c>
      <c r="F222" s="7">
        <v>732.76</v>
      </c>
      <c r="G222" s="7">
        <v>117.24</v>
      </c>
      <c r="H222" s="7">
        <f t="shared" si="27"/>
        <v>850</v>
      </c>
      <c r="I222" s="4" t="s">
        <v>265</v>
      </c>
      <c r="J222" s="8" t="s">
        <v>21</v>
      </c>
      <c r="K222" s="4" t="s">
        <v>267</v>
      </c>
      <c r="L222" s="4">
        <v>4</v>
      </c>
      <c r="M222" s="4">
        <v>2400</v>
      </c>
      <c r="N222" s="4">
        <v>247</v>
      </c>
      <c r="O222" s="5">
        <v>42081</v>
      </c>
      <c r="P222" s="6" t="s">
        <v>11</v>
      </c>
      <c r="R222" s="17">
        <f t="shared" si="30"/>
        <v>117.24160000000001</v>
      </c>
      <c r="S222" s="17">
        <f t="shared" si="29"/>
        <v>-1.6000000000104819E-3</v>
      </c>
    </row>
    <row r="223" spans="1:19" s="15" customFormat="1" x14ac:dyDescent="0.25">
      <c r="A223" s="71"/>
      <c r="B223" s="69">
        <v>211</v>
      </c>
      <c r="C223" s="5">
        <v>42074</v>
      </c>
      <c r="D223" s="6" t="s">
        <v>14</v>
      </c>
      <c r="E223" s="6" t="s">
        <v>268</v>
      </c>
      <c r="F223" s="7">
        <v>120.69</v>
      </c>
      <c r="G223" s="7">
        <v>19.309999999999999</v>
      </c>
      <c r="H223" s="7">
        <f t="shared" si="27"/>
        <v>140</v>
      </c>
      <c r="I223" s="4" t="s">
        <v>22</v>
      </c>
      <c r="J223" s="8" t="s">
        <v>269</v>
      </c>
      <c r="K223" s="4" t="s">
        <v>270</v>
      </c>
      <c r="L223" s="4">
        <v>4</v>
      </c>
      <c r="M223" s="4">
        <v>2400</v>
      </c>
      <c r="N223" s="4">
        <v>246</v>
      </c>
      <c r="O223" s="5">
        <v>42081</v>
      </c>
      <c r="P223" s="6" t="s">
        <v>11</v>
      </c>
      <c r="R223" s="17">
        <f t="shared" si="30"/>
        <v>19.310400000000001</v>
      </c>
      <c r="S223" s="17">
        <f t="shared" si="29"/>
        <v>-4.0000000000262048E-4</v>
      </c>
    </row>
    <row r="224" spans="1:19" s="15" customFormat="1" x14ac:dyDescent="0.25">
      <c r="A224" s="71"/>
      <c r="B224" s="69">
        <v>212</v>
      </c>
      <c r="C224" s="5">
        <v>42074</v>
      </c>
      <c r="D224" s="6" t="s">
        <v>14</v>
      </c>
      <c r="E224" s="6" t="s">
        <v>272</v>
      </c>
      <c r="F224" s="7">
        <v>420</v>
      </c>
      <c r="G224" s="7">
        <v>67.2</v>
      </c>
      <c r="H224" s="7">
        <f t="shared" si="27"/>
        <v>487.2</v>
      </c>
      <c r="I224" s="4" t="s">
        <v>22</v>
      </c>
      <c r="J224" s="8" t="s">
        <v>254</v>
      </c>
      <c r="K224" s="4" t="s">
        <v>271</v>
      </c>
      <c r="L224" s="4">
        <v>4</v>
      </c>
      <c r="M224" s="4">
        <v>3500</v>
      </c>
      <c r="N224" s="4">
        <v>351</v>
      </c>
      <c r="O224" s="5">
        <v>42081</v>
      </c>
      <c r="P224" s="6" t="s">
        <v>11</v>
      </c>
      <c r="R224" s="17">
        <f t="shared" si="30"/>
        <v>67.2</v>
      </c>
      <c r="S224" s="17">
        <f t="shared" si="29"/>
        <v>0</v>
      </c>
    </row>
    <row r="225" spans="1:19" s="15" customFormat="1" x14ac:dyDescent="0.25">
      <c r="A225" s="71"/>
      <c r="B225" s="69">
        <v>213</v>
      </c>
      <c r="C225" s="5">
        <v>42082</v>
      </c>
      <c r="D225" s="6" t="s">
        <v>14</v>
      </c>
      <c r="E225" s="6" t="s">
        <v>275</v>
      </c>
      <c r="F225" s="7">
        <v>21181.77</v>
      </c>
      <c r="G225" s="7">
        <v>3389.08</v>
      </c>
      <c r="H225" s="7">
        <f t="shared" si="27"/>
        <v>24570.85</v>
      </c>
      <c r="I225" s="4" t="s">
        <v>55</v>
      </c>
      <c r="J225" s="8" t="s">
        <v>274</v>
      </c>
      <c r="K225" s="4">
        <v>1360</v>
      </c>
      <c r="L225" s="4">
        <v>4</v>
      </c>
      <c r="M225" s="4">
        <v>3500</v>
      </c>
      <c r="N225" s="4">
        <v>351</v>
      </c>
      <c r="O225" s="5">
        <v>42083</v>
      </c>
      <c r="P225" s="6" t="s">
        <v>11</v>
      </c>
      <c r="R225" s="17">
        <f t="shared" si="30"/>
        <v>3389.0832</v>
      </c>
      <c r="S225" s="17">
        <f t="shared" si="29"/>
        <v>-3.200000000106229E-3</v>
      </c>
    </row>
    <row r="226" spans="1:19" s="15" customFormat="1" x14ac:dyDescent="0.25">
      <c r="A226" s="71"/>
      <c r="B226" s="69">
        <v>214</v>
      </c>
      <c r="C226" s="5">
        <v>42083</v>
      </c>
      <c r="D226" s="6" t="s">
        <v>14</v>
      </c>
      <c r="E226" s="6" t="s">
        <v>227</v>
      </c>
      <c r="F226" s="7">
        <v>21181.77</v>
      </c>
      <c r="G226" s="7">
        <v>3389.08</v>
      </c>
      <c r="H226" s="7">
        <f t="shared" si="27"/>
        <v>24570.85</v>
      </c>
      <c r="I226" s="4" t="s">
        <v>55</v>
      </c>
      <c r="J226" s="8" t="s">
        <v>25</v>
      </c>
      <c r="K226" s="4">
        <v>1360</v>
      </c>
      <c r="L226" s="4">
        <v>4</v>
      </c>
      <c r="M226" s="4">
        <v>2700</v>
      </c>
      <c r="N226" s="4">
        <v>272</v>
      </c>
      <c r="O226" s="5">
        <v>42083</v>
      </c>
      <c r="P226" s="6" t="s">
        <v>11</v>
      </c>
      <c r="R226" s="17">
        <f t="shared" si="30"/>
        <v>3389.0832</v>
      </c>
      <c r="S226" s="17">
        <f t="shared" si="29"/>
        <v>-3.200000000106229E-3</v>
      </c>
    </row>
    <row r="227" spans="1:19" s="15" customFormat="1" x14ac:dyDescent="0.25">
      <c r="A227" s="71"/>
      <c r="B227" s="69">
        <v>215</v>
      </c>
      <c r="C227" s="5">
        <v>42087</v>
      </c>
      <c r="D227" s="6" t="s">
        <v>8</v>
      </c>
      <c r="E227" s="6" t="s">
        <v>273</v>
      </c>
      <c r="F227" s="7">
        <v>258.62</v>
      </c>
      <c r="G227" s="7">
        <v>41.38</v>
      </c>
      <c r="H227" s="7">
        <f t="shared" ref="H227:H232" si="31">SUM(F227:G227)</f>
        <v>300</v>
      </c>
      <c r="I227" s="4" t="s">
        <v>22</v>
      </c>
      <c r="J227" s="8" t="s">
        <v>60</v>
      </c>
      <c r="K227" s="4">
        <v>477</v>
      </c>
      <c r="L227" s="4">
        <v>2</v>
      </c>
      <c r="M227" s="4">
        <v>2100</v>
      </c>
      <c r="N227" s="4">
        <v>211</v>
      </c>
      <c r="O227" s="5">
        <v>42087</v>
      </c>
      <c r="P227" s="6" t="s">
        <v>11</v>
      </c>
      <c r="R227" s="17">
        <f t="shared" si="30"/>
        <v>41.379200000000004</v>
      </c>
      <c r="S227" s="17">
        <f t="shared" si="29"/>
        <v>7.9999999999813554E-4</v>
      </c>
    </row>
    <row r="228" spans="1:19" s="15" customFormat="1" x14ac:dyDescent="0.25">
      <c r="A228" s="71"/>
      <c r="B228" s="69">
        <v>216</v>
      </c>
      <c r="C228" s="5">
        <v>42087</v>
      </c>
      <c r="D228" s="6" t="s">
        <v>19</v>
      </c>
      <c r="E228" s="6" t="s">
        <v>273</v>
      </c>
      <c r="F228" s="7">
        <v>327.58999999999997</v>
      </c>
      <c r="G228" s="7">
        <v>52.41</v>
      </c>
      <c r="H228" s="7">
        <f t="shared" si="31"/>
        <v>380</v>
      </c>
      <c r="I228" s="4" t="s">
        <v>22</v>
      </c>
      <c r="J228" s="8" t="s">
        <v>60</v>
      </c>
      <c r="K228" s="4">
        <v>478</v>
      </c>
      <c r="L228" s="4">
        <v>3</v>
      </c>
      <c r="M228" s="4">
        <v>2100</v>
      </c>
      <c r="N228" s="4">
        <v>211</v>
      </c>
      <c r="O228" s="5">
        <v>42087</v>
      </c>
      <c r="P228" s="6" t="s">
        <v>11</v>
      </c>
      <c r="R228" s="17">
        <f t="shared" si="30"/>
        <v>52.414400000000001</v>
      </c>
      <c r="S228" s="17">
        <f t="shared" si="29"/>
        <v>-4.4000000000039563E-3</v>
      </c>
    </row>
    <row r="229" spans="1:19" s="15" customFormat="1" x14ac:dyDescent="0.25">
      <c r="A229" s="71"/>
      <c r="B229" s="69">
        <v>217</v>
      </c>
      <c r="C229" s="5">
        <v>42087</v>
      </c>
      <c r="D229" s="6" t="s">
        <v>20</v>
      </c>
      <c r="E229" s="6" t="s">
        <v>273</v>
      </c>
      <c r="F229" s="7">
        <v>258.62</v>
      </c>
      <c r="G229" s="7">
        <v>41.38</v>
      </c>
      <c r="H229" s="7">
        <f t="shared" si="31"/>
        <v>300</v>
      </c>
      <c r="I229" s="4" t="s">
        <v>22</v>
      </c>
      <c r="J229" s="8" t="s">
        <v>60</v>
      </c>
      <c r="K229" s="4">
        <v>479</v>
      </c>
      <c r="L229" s="4">
        <v>1</v>
      </c>
      <c r="M229" s="4">
        <v>2100</v>
      </c>
      <c r="N229" s="4">
        <v>211</v>
      </c>
      <c r="O229" s="5">
        <v>42087</v>
      </c>
      <c r="P229" s="6" t="s">
        <v>11</v>
      </c>
      <c r="R229" s="17">
        <f t="shared" si="30"/>
        <v>41.379200000000004</v>
      </c>
      <c r="S229" s="17">
        <f t="shared" si="29"/>
        <v>7.9999999999813554E-4</v>
      </c>
    </row>
    <row r="230" spans="1:19" s="15" customFormat="1" x14ac:dyDescent="0.25">
      <c r="A230" s="71"/>
      <c r="B230" s="69">
        <v>218</v>
      </c>
      <c r="C230" s="5">
        <v>42087</v>
      </c>
      <c r="D230" s="6" t="s">
        <v>14</v>
      </c>
      <c r="E230" s="6" t="s">
        <v>273</v>
      </c>
      <c r="F230" s="7">
        <v>184.39</v>
      </c>
      <c r="G230" s="7">
        <v>29.51</v>
      </c>
      <c r="H230" s="7">
        <f t="shared" si="31"/>
        <v>213.89999999999998</v>
      </c>
      <c r="I230" s="4" t="s">
        <v>22</v>
      </c>
      <c r="J230" s="8" t="s">
        <v>60</v>
      </c>
      <c r="K230" s="4">
        <v>480</v>
      </c>
      <c r="L230" s="4">
        <v>4</v>
      </c>
      <c r="M230" s="4">
        <v>2100</v>
      </c>
      <c r="N230" s="4">
        <v>211</v>
      </c>
      <c r="O230" s="5">
        <v>42087</v>
      </c>
      <c r="P230" s="6" t="s">
        <v>11</v>
      </c>
      <c r="R230" s="17">
        <f t="shared" si="30"/>
        <v>29.502399999999998</v>
      </c>
      <c r="S230" s="17">
        <f t="shared" si="29"/>
        <v>7.6000000000036039E-3</v>
      </c>
    </row>
    <row r="231" spans="1:19" s="15" customFormat="1" x14ac:dyDescent="0.25">
      <c r="A231" s="71"/>
      <c r="B231" s="69">
        <v>219</v>
      </c>
      <c r="C231" s="5">
        <v>42088</v>
      </c>
      <c r="D231" s="6" t="s">
        <v>14</v>
      </c>
      <c r="E231" s="6" t="s">
        <v>282</v>
      </c>
      <c r="F231" s="7">
        <v>352.46</v>
      </c>
      <c r="G231" s="7">
        <v>56.4</v>
      </c>
      <c r="H231" s="7">
        <f t="shared" si="31"/>
        <v>408.85999999999996</v>
      </c>
      <c r="I231" s="4" t="s">
        <v>22</v>
      </c>
      <c r="J231" s="8" t="s">
        <v>59</v>
      </c>
      <c r="K231" s="4">
        <v>4560</v>
      </c>
      <c r="L231" s="4">
        <v>4</v>
      </c>
      <c r="M231" s="4">
        <v>2600</v>
      </c>
      <c r="N231" s="4">
        <v>261</v>
      </c>
      <c r="O231" s="5">
        <v>42088</v>
      </c>
      <c r="P231" s="6" t="s">
        <v>11</v>
      </c>
      <c r="R231" s="17">
        <f t="shared" si="30"/>
        <v>56.393599999999999</v>
      </c>
      <c r="S231" s="17">
        <f t="shared" si="29"/>
        <v>6.3999999999992951E-3</v>
      </c>
    </row>
    <row r="232" spans="1:19" s="15" customFormat="1" x14ac:dyDescent="0.25">
      <c r="A232" s="71"/>
      <c r="B232" s="69">
        <v>220</v>
      </c>
      <c r="C232" s="5">
        <v>42088</v>
      </c>
      <c r="D232" s="6" t="s">
        <v>14</v>
      </c>
      <c r="E232" s="6" t="s">
        <v>283</v>
      </c>
      <c r="F232" s="7">
        <v>172.41</v>
      </c>
      <c r="G232" s="7">
        <v>27.59</v>
      </c>
      <c r="H232" s="7">
        <f t="shared" si="31"/>
        <v>200</v>
      </c>
      <c r="I232" s="4" t="s">
        <v>22</v>
      </c>
      <c r="J232" s="8" t="s">
        <v>42</v>
      </c>
      <c r="K232" s="4">
        <v>7067</v>
      </c>
      <c r="L232" s="4">
        <v>4</v>
      </c>
      <c r="M232" s="4">
        <v>3100</v>
      </c>
      <c r="N232" s="4">
        <v>315</v>
      </c>
      <c r="O232" s="5">
        <v>42088</v>
      </c>
      <c r="P232" s="6" t="s">
        <v>11</v>
      </c>
      <c r="R232" s="17">
        <f t="shared" si="30"/>
        <v>27.585599999999999</v>
      </c>
      <c r="S232" s="17">
        <f t="shared" si="29"/>
        <v>4.4000000000004036E-3</v>
      </c>
    </row>
    <row r="233" spans="1:19" s="15" customFormat="1" x14ac:dyDescent="0.25">
      <c r="A233" s="71"/>
      <c r="B233" s="69">
        <v>221</v>
      </c>
      <c r="C233" s="5">
        <v>42086</v>
      </c>
      <c r="D233" s="6" t="s">
        <v>14</v>
      </c>
      <c r="E233" s="6" t="s">
        <v>66</v>
      </c>
      <c r="F233" s="7">
        <v>19200</v>
      </c>
      <c r="G233" s="7">
        <v>3072</v>
      </c>
      <c r="H233" s="7">
        <f t="shared" si="27"/>
        <v>22272</v>
      </c>
      <c r="I233" s="4" t="s">
        <v>55</v>
      </c>
      <c r="J233" s="8" t="s">
        <v>83</v>
      </c>
      <c r="K233" s="4">
        <v>314</v>
      </c>
      <c r="L233" s="4">
        <v>4</v>
      </c>
      <c r="M233" s="4">
        <v>2400</v>
      </c>
      <c r="N233" s="4">
        <v>249</v>
      </c>
      <c r="O233" s="5">
        <v>42087</v>
      </c>
      <c r="P233" s="6" t="s">
        <v>11</v>
      </c>
      <c r="R233" s="17">
        <f t="shared" si="30"/>
        <v>3072</v>
      </c>
      <c r="S233" s="17">
        <f t="shared" si="29"/>
        <v>0</v>
      </c>
    </row>
    <row r="234" spans="1:19" s="15" customFormat="1" x14ac:dyDescent="0.25">
      <c r="A234" s="71"/>
      <c r="B234" s="69">
        <v>222</v>
      </c>
      <c r="C234" s="5">
        <v>42089</v>
      </c>
      <c r="D234" s="6" t="s">
        <v>14</v>
      </c>
      <c r="E234" s="6" t="s">
        <v>276</v>
      </c>
      <c r="F234" s="7">
        <v>30758.62</v>
      </c>
      <c r="G234" s="7">
        <v>4921.38</v>
      </c>
      <c r="H234" s="7">
        <f t="shared" si="27"/>
        <v>35680</v>
      </c>
      <c r="I234" s="4" t="s">
        <v>55</v>
      </c>
      <c r="J234" s="8" t="s">
        <v>110</v>
      </c>
      <c r="K234" s="4">
        <v>1736</v>
      </c>
      <c r="L234" s="4">
        <v>4</v>
      </c>
      <c r="M234" s="4">
        <v>3500</v>
      </c>
      <c r="N234" s="4">
        <v>351</v>
      </c>
      <c r="O234" s="5">
        <v>42089</v>
      </c>
      <c r="P234" s="6" t="s">
        <v>11</v>
      </c>
      <c r="R234" s="17">
        <f t="shared" si="30"/>
        <v>4921.3792000000003</v>
      </c>
      <c r="S234" s="17">
        <f t="shared" si="29"/>
        <v>7.9999999979918357E-4</v>
      </c>
    </row>
    <row r="235" spans="1:19" s="15" customFormat="1" x14ac:dyDescent="0.25">
      <c r="A235" s="71"/>
      <c r="B235" s="69">
        <v>223</v>
      </c>
      <c r="C235" s="5">
        <v>42089</v>
      </c>
      <c r="D235" s="6" t="s">
        <v>14</v>
      </c>
      <c r="E235" s="6" t="s">
        <v>277</v>
      </c>
      <c r="F235" s="7">
        <v>26740.5</v>
      </c>
      <c r="G235" s="7">
        <v>4278.4799999999996</v>
      </c>
      <c r="H235" s="7">
        <f t="shared" si="27"/>
        <v>31018.98</v>
      </c>
      <c r="I235" s="4" t="s">
        <v>55</v>
      </c>
      <c r="J235" s="8" t="s">
        <v>110</v>
      </c>
      <c r="K235" s="4">
        <v>1737</v>
      </c>
      <c r="L235" s="4">
        <v>4</v>
      </c>
      <c r="M235" s="4">
        <v>3500</v>
      </c>
      <c r="N235" s="4">
        <v>351</v>
      </c>
      <c r="O235" s="5">
        <v>42089</v>
      </c>
      <c r="P235" s="6" t="s">
        <v>11</v>
      </c>
      <c r="R235" s="17">
        <f t="shared" si="30"/>
        <v>4278.4800000000005</v>
      </c>
      <c r="S235" s="17">
        <f t="shared" si="29"/>
        <v>0</v>
      </c>
    </row>
    <row r="236" spans="1:19" s="15" customFormat="1" x14ac:dyDescent="0.25">
      <c r="A236" s="71"/>
      <c r="B236" s="69">
        <v>224</v>
      </c>
      <c r="C236" s="5">
        <v>42091</v>
      </c>
      <c r="D236" s="6" t="s">
        <v>14</v>
      </c>
      <c r="E236" s="6" t="s">
        <v>45</v>
      </c>
      <c r="F236" s="7">
        <v>4805.92</v>
      </c>
      <c r="G236" s="7">
        <v>768.94</v>
      </c>
      <c r="H236" s="7">
        <f t="shared" si="27"/>
        <v>5574.8600000000006</v>
      </c>
      <c r="I236" s="4" t="s">
        <v>55</v>
      </c>
      <c r="J236" s="8" t="s">
        <v>10</v>
      </c>
      <c r="K236" s="4">
        <v>10003216</v>
      </c>
      <c r="L236" s="4">
        <v>4</v>
      </c>
      <c r="M236" s="4">
        <v>3100</v>
      </c>
      <c r="N236" s="4">
        <v>311</v>
      </c>
      <c r="O236" s="5">
        <v>42089</v>
      </c>
      <c r="P236" s="6" t="s">
        <v>11</v>
      </c>
      <c r="R236" s="17">
        <f t="shared" si="30"/>
        <v>768.94720000000007</v>
      </c>
      <c r="S236" s="17">
        <f t="shared" si="29"/>
        <v>-7.2000000000116415E-3</v>
      </c>
    </row>
    <row r="237" spans="1:19" s="15" customFormat="1" x14ac:dyDescent="0.25">
      <c r="A237" s="71"/>
      <c r="B237" s="69">
        <v>225</v>
      </c>
      <c r="C237" s="5">
        <v>42091</v>
      </c>
      <c r="D237" s="6" t="s">
        <v>14</v>
      </c>
      <c r="E237" s="6" t="s">
        <v>44</v>
      </c>
      <c r="F237" s="7">
        <v>2242.08</v>
      </c>
      <c r="G237" s="7">
        <v>358.73</v>
      </c>
      <c r="H237" s="7">
        <f t="shared" si="27"/>
        <v>2600.81</v>
      </c>
      <c r="I237" s="4" t="s">
        <v>55</v>
      </c>
      <c r="J237" s="8" t="s">
        <v>10</v>
      </c>
      <c r="K237" s="4">
        <v>10003217</v>
      </c>
      <c r="L237" s="4">
        <v>4</v>
      </c>
      <c r="M237" s="4">
        <v>3100</v>
      </c>
      <c r="N237" s="4">
        <v>311</v>
      </c>
      <c r="O237" s="5">
        <v>42089</v>
      </c>
      <c r="P237" s="6" t="s">
        <v>11</v>
      </c>
      <c r="R237" s="17">
        <f t="shared" si="30"/>
        <v>358.7328</v>
      </c>
      <c r="S237" s="17">
        <f t="shared" si="29"/>
        <v>-2.7999999999792635E-3</v>
      </c>
    </row>
    <row r="238" spans="1:19" s="15" customFormat="1" x14ac:dyDescent="0.25">
      <c r="A238" s="71"/>
      <c r="B238" s="69">
        <v>226</v>
      </c>
      <c r="C238" s="5">
        <v>42091</v>
      </c>
      <c r="D238" s="6" t="s">
        <v>14</v>
      </c>
      <c r="E238" s="6" t="s">
        <v>278</v>
      </c>
      <c r="F238" s="7">
        <v>1800</v>
      </c>
      <c r="G238" s="7">
        <v>288</v>
      </c>
      <c r="H238" s="7">
        <f t="shared" si="27"/>
        <v>2088</v>
      </c>
      <c r="I238" s="4" t="s">
        <v>55</v>
      </c>
      <c r="J238" s="8" t="s">
        <v>97</v>
      </c>
      <c r="K238" s="4">
        <v>89</v>
      </c>
      <c r="L238" s="4">
        <v>4</v>
      </c>
      <c r="M238" s="4">
        <v>3500</v>
      </c>
      <c r="N238" s="4">
        <v>351</v>
      </c>
      <c r="O238" s="5">
        <v>42089</v>
      </c>
      <c r="P238" s="6" t="s">
        <v>11</v>
      </c>
      <c r="R238" s="17">
        <f t="shared" si="30"/>
        <v>288</v>
      </c>
      <c r="S238" s="17">
        <f t="shared" ref="S238:S241" si="32">G238-R238</f>
        <v>0</v>
      </c>
    </row>
    <row r="239" spans="1:19" s="15" customFormat="1" x14ac:dyDescent="0.25">
      <c r="A239" s="71"/>
      <c r="B239" s="69">
        <v>227</v>
      </c>
      <c r="C239" s="5">
        <v>42091</v>
      </c>
      <c r="D239" s="6" t="s">
        <v>14</v>
      </c>
      <c r="E239" s="6" t="s">
        <v>278</v>
      </c>
      <c r="F239" s="7">
        <v>3500</v>
      </c>
      <c r="G239" s="7">
        <v>560</v>
      </c>
      <c r="H239" s="7">
        <f t="shared" si="27"/>
        <v>4060</v>
      </c>
      <c r="I239" s="4" t="s">
        <v>55</v>
      </c>
      <c r="J239" s="8" t="s">
        <v>97</v>
      </c>
      <c r="K239" s="4">
        <v>90</v>
      </c>
      <c r="L239" s="4">
        <v>4</v>
      </c>
      <c r="M239" s="4">
        <v>3500</v>
      </c>
      <c r="N239" s="4">
        <v>351</v>
      </c>
      <c r="O239" s="5">
        <v>42089</v>
      </c>
      <c r="P239" s="6" t="s">
        <v>11</v>
      </c>
      <c r="R239" s="17">
        <f t="shared" si="30"/>
        <v>560</v>
      </c>
      <c r="S239" s="17">
        <f t="shared" si="32"/>
        <v>0</v>
      </c>
    </row>
    <row r="240" spans="1:19" s="15" customFormat="1" x14ac:dyDescent="0.25">
      <c r="A240" s="71"/>
      <c r="B240" s="69">
        <v>228</v>
      </c>
      <c r="C240" s="5">
        <v>42094</v>
      </c>
      <c r="D240" s="6" t="s">
        <v>14</v>
      </c>
      <c r="E240" s="6" t="s">
        <v>57</v>
      </c>
      <c r="F240" s="7">
        <v>4770</v>
      </c>
      <c r="G240" s="7">
        <v>0</v>
      </c>
      <c r="H240" s="7">
        <f t="shared" si="27"/>
        <v>4770</v>
      </c>
      <c r="I240" s="4" t="s">
        <v>279</v>
      </c>
      <c r="J240" s="8" t="s">
        <v>51</v>
      </c>
      <c r="K240" s="4" t="s">
        <v>87</v>
      </c>
      <c r="L240" s="4">
        <v>4</v>
      </c>
      <c r="M240" s="4">
        <v>1300</v>
      </c>
      <c r="N240" s="4">
        <v>133</v>
      </c>
      <c r="O240" s="5">
        <v>42094</v>
      </c>
      <c r="P240" s="6" t="s">
        <v>11</v>
      </c>
      <c r="R240" s="17">
        <v>0</v>
      </c>
      <c r="S240" s="17">
        <f t="shared" si="32"/>
        <v>0</v>
      </c>
    </row>
    <row r="241" spans="1:53" s="15" customFormat="1" x14ac:dyDescent="0.25">
      <c r="A241" s="71"/>
      <c r="B241" s="69">
        <v>229</v>
      </c>
      <c r="C241" s="5">
        <v>42094</v>
      </c>
      <c r="D241" s="6" t="s">
        <v>14</v>
      </c>
      <c r="E241" s="6" t="s">
        <v>158</v>
      </c>
      <c r="F241" s="7">
        <v>600</v>
      </c>
      <c r="G241" s="7">
        <v>0</v>
      </c>
      <c r="H241" s="7">
        <f t="shared" si="27"/>
        <v>600</v>
      </c>
      <c r="I241" s="4" t="s">
        <v>22</v>
      </c>
      <c r="J241" s="8" t="s">
        <v>53</v>
      </c>
      <c r="K241" s="4" t="s">
        <v>87</v>
      </c>
      <c r="L241" s="4">
        <v>4</v>
      </c>
      <c r="M241" s="4">
        <v>3500</v>
      </c>
      <c r="N241" s="4">
        <v>351</v>
      </c>
      <c r="O241" s="5">
        <v>42094</v>
      </c>
      <c r="P241" s="6" t="s">
        <v>11</v>
      </c>
      <c r="R241" s="17">
        <v>0</v>
      </c>
      <c r="S241" s="17">
        <f t="shared" si="32"/>
        <v>0</v>
      </c>
    </row>
    <row r="242" spans="1:53" s="15" customFormat="1" x14ac:dyDescent="0.25">
      <c r="A242" s="71"/>
      <c r="B242" s="53"/>
      <c r="C242" s="21"/>
      <c r="D242" s="22"/>
      <c r="E242" s="22"/>
      <c r="F242" s="68"/>
      <c r="G242" s="68"/>
      <c r="H242" s="68"/>
      <c r="I242" s="20"/>
      <c r="J242" s="23"/>
      <c r="K242" s="20"/>
      <c r="L242" s="20"/>
      <c r="M242" s="20"/>
      <c r="N242" s="20"/>
      <c r="O242" s="21"/>
      <c r="P242" s="22"/>
      <c r="R242" s="17"/>
      <c r="S242" s="17"/>
    </row>
    <row r="243" spans="1:53" s="15" customFormat="1" x14ac:dyDescent="0.25">
      <c r="A243" s="71"/>
      <c r="B243" s="51" t="s">
        <v>69</v>
      </c>
      <c r="C243" s="44" t="s">
        <v>69</v>
      </c>
      <c r="D243" s="24" t="s">
        <v>69</v>
      </c>
      <c r="E243" s="30" t="s">
        <v>69</v>
      </c>
      <c r="F243" s="28" t="s">
        <v>69</v>
      </c>
      <c r="G243" s="28" t="s">
        <v>69</v>
      </c>
      <c r="H243" s="31" t="s">
        <v>69</v>
      </c>
      <c r="I243" s="29" t="s">
        <v>69</v>
      </c>
      <c r="J243" s="23" t="s">
        <v>69</v>
      </c>
      <c r="K243" s="20" t="s">
        <v>69</v>
      </c>
      <c r="L243" s="20" t="s">
        <v>69</v>
      </c>
      <c r="M243" s="20" t="s">
        <v>69</v>
      </c>
      <c r="N243" s="20" t="s">
        <v>69</v>
      </c>
      <c r="O243" s="21" t="s">
        <v>69</v>
      </c>
      <c r="P243" s="22" t="s">
        <v>69</v>
      </c>
      <c r="S243" s="38"/>
    </row>
    <row r="244" spans="1:53" s="15" customFormat="1" x14ac:dyDescent="0.25">
      <c r="A244" s="71"/>
      <c r="B244" s="89">
        <v>42095</v>
      </c>
      <c r="C244" s="89"/>
      <c r="D244" s="24" t="s">
        <v>69</v>
      </c>
      <c r="E244" s="30" t="s">
        <v>69</v>
      </c>
      <c r="F244" s="28" t="s">
        <v>69</v>
      </c>
      <c r="G244" s="28" t="s">
        <v>69</v>
      </c>
      <c r="H244" s="31" t="s">
        <v>69</v>
      </c>
      <c r="I244" s="29" t="s">
        <v>69</v>
      </c>
      <c r="J244" s="23" t="s">
        <v>69</v>
      </c>
      <c r="K244" s="20" t="s">
        <v>69</v>
      </c>
      <c r="L244" s="20" t="s">
        <v>69</v>
      </c>
      <c r="M244" s="20" t="s">
        <v>69</v>
      </c>
      <c r="N244" s="20" t="s">
        <v>69</v>
      </c>
      <c r="O244" s="21" t="s">
        <v>69</v>
      </c>
      <c r="P244" s="22" t="s">
        <v>69</v>
      </c>
    </row>
    <row r="245" spans="1:53" s="58" customFormat="1" ht="8.25" customHeight="1" x14ac:dyDescent="0.25">
      <c r="A245" s="70"/>
      <c r="B245" s="81"/>
      <c r="C245" s="59"/>
      <c r="D245" s="74"/>
      <c r="E245" s="74"/>
      <c r="F245" s="74"/>
      <c r="G245" s="75"/>
      <c r="H245" s="76"/>
      <c r="I245" s="77"/>
      <c r="J245" s="78"/>
      <c r="K245" s="77"/>
      <c r="L245" s="77"/>
      <c r="M245" s="77"/>
      <c r="N245" s="77"/>
      <c r="O245" s="79"/>
      <c r="P245" s="80"/>
    </row>
    <row r="246" spans="1:53" s="15" customFormat="1" x14ac:dyDescent="0.25">
      <c r="A246" s="71"/>
      <c r="B246" s="69">
        <v>230</v>
      </c>
      <c r="C246" s="5">
        <v>42100</v>
      </c>
      <c r="D246" s="6" t="s">
        <v>8</v>
      </c>
      <c r="E246" s="25" t="s">
        <v>12</v>
      </c>
      <c r="F246" s="26">
        <v>1105.71</v>
      </c>
      <c r="G246" s="26">
        <v>176.89</v>
      </c>
      <c r="H246" s="26">
        <f>SUM(F246:G246)</f>
        <v>1282.5999999999999</v>
      </c>
      <c r="I246" s="27" t="s">
        <v>55</v>
      </c>
      <c r="J246" s="32" t="s">
        <v>13</v>
      </c>
      <c r="K246" s="4">
        <v>60315030069985</v>
      </c>
      <c r="L246" s="4">
        <v>2</v>
      </c>
      <c r="M246" s="4">
        <v>3100</v>
      </c>
      <c r="N246" s="4">
        <v>314</v>
      </c>
      <c r="O246" s="5">
        <v>42100</v>
      </c>
      <c r="P246" s="6" t="s">
        <v>11</v>
      </c>
      <c r="Q246"/>
      <c r="R246" s="17">
        <f t="shared" ref="R246:R258" si="33">F246*0.16</f>
        <v>176.9136</v>
      </c>
      <c r="S246" s="17">
        <f t="shared" ref="S246:S277" si="34">R246-G246</f>
        <v>2.3600000000016053E-2</v>
      </c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</row>
    <row r="247" spans="1:53" x14ac:dyDescent="0.25">
      <c r="B247" s="69">
        <v>231</v>
      </c>
      <c r="C247" s="5">
        <v>42100</v>
      </c>
      <c r="D247" s="6" t="s">
        <v>14</v>
      </c>
      <c r="E247" s="6" t="s">
        <v>17</v>
      </c>
      <c r="F247" s="7">
        <v>3786.43</v>
      </c>
      <c r="G247" s="7">
        <v>605.82000000000005</v>
      </c>
      <c r="H247" s="26">
        <f t="shared" ref="H247:H263" si="35">SUM(F247:G247)</f>
        <v>4392.25</v>
      </c>
      <c r="I247" s="4" t="s">
        <v>55</v>
      </c>
      <c r="J247" s="33" t="s">
        <v>10</v>
      </c>
      <c r="K247" s="4">
        <v>10039367</v>
      </c>
      <c r="L247" s="4">
        <v>4</v>
      </c>
      <c r="M247" s="4">
        <v>3100</v>
      </c>
      <c r="N247" s="4">
        <v>311</v>
      </c>
      <c r="O247" s="5">
        <v>42100</v>
      </c>
      <c r="P247" s="6" t="s">
        <v>11</v>
      </c>
      <c r="R247" s="17">
        <f t="shared" si="33"/>
        <v>605.8288</v>
      </c>
      <c r="S247" s="17">
        <f t="shared" si="34"/>
        <v>8.7999999999510692E-3</v>
      </c>
    </row>
    <row r="248" spans="1:53" x14ac:dyDescent="0.25">
      <c r="B248" s="69">
        <v>232</v>
      </c>
      <c r="C248" s="5">
        <v>42101</v>
      </c>
      <c r="D248" s="6" t="s">
        <v>14</v>
      </c>
      <c r="E248" s="6" t="s">
        <v>280</v>
      </c>
      <c r="F248" s="7">
        <v>225</v>
      </c>
      <c r="G248" s="7">
        <v>36</v>
      </c>
      <c r="H248" s="26">
        <f t="shared" si="35"/>
        <v>261</v>
      </c>
      <c r="I248" s="4" t="s">
        <v>22</v>
      </c>
      <c r="J248" s="34" t="s">
        <v>54</v>
      </c>
      <c r="K248" s="4">
        <v>2854</v>
      </c>
      <c r="L248" s="4">
        <v>4</v>
      </c>
      <c r="M248" s="4">
        <v>2900</v>
      </c>
      <c r="N248" s="4">
        <v>291</v>
      </c>
      <c r="O248" s="5">
        <v>42101</v>
      </c>
      <c r="P248" s="6" t="s">
        <v>11</v>
      </c>
      <c r="R248" s="17">
        <f t="shared" si="33"/>
        <v>36</v>
      </c>
      <c r="S248" s="17">
        <f t="shared" si="34"/>
        <v>0</v>
      </c>
    </row>
    <row r="249" spans="1:53" x14ac:dyDescent="0.25">
      <c r="B249" s="69">
        <v>233</v>
      </c>
      <c r="C249" s="5">
        <v>42101</v>
      </c>
      <c r="D249" s="6" t="s">
        <v>14</v>
      </c>
      <c r="E249" s="6" t="s">
        <v>284</v>
      </c>
      <c r="F249" s="7">
        <v>163.79</v>
      </c>
      <c r="G249" s="7">
        <v>26.21</v>
      </c>
      <c r="H249" s="26">
        <f t="shared" si="35"/>
        <v>190</v>
      </c>
      <c r="I249" s="4" t="s">
        <v>22</v>
      </c>
      <c r="J249" s="34" t="s">
        <v>91</v>
      </c>
      <c r="K249" s="4">
        <v>4175</v>
      </c>
      <c r="L249" s="4">
        <v>4</v>
      </c>
      <c r="M249" s="4">
        <v>2900</v>
      </c>
      <c r="N249" s="4">
        <v>296</v>
      </c>
      <c r="O249" s="5">
        <v>42101</v>
      </c>
      <c r="P249" s="6" t="s">
        <v>11</v>
      </c>
      <c r="R249" s="17">
        <f t="shared" si="33"/>
        <v>26.206399999999999</v>
      </c>
      <c r="S249" s="17">
        <f t="shared" si="34"/>
        <v>-3.6000000000022681E-3</v>
      </c>
    </row>
    <row r="250" spans="1:53" x14ac:dyDescent="0.25">
      <c r="B250" s="69">
        <v>234</v>
      </c>
      <c r="C250" s="5">
        <v>42102</v>
      </c>
      <c r="D250" s="6" t="s">
        <v>14</v>
      </c>
      <c r="E250" s="6" t="s">
        <v>285</v>
      </c>
      <c r="F250" s="7">
        <v>24500</v>
      </c>
      <c r="G250" s="7">
        <v>3920</v>
      </c>
      <c r="H250" s="26">
        <f t="shared" si="35"/>
        <v>28420</v>
      </c>
      <c r="I250" s="4" t="s">
        <v>55</v>
      </c>
      <c r="J250" s="34" t="s">
        <v>24</v>
      </c>
      <c r="K250" s="4">
        <v>203</v>
      </c>
      <c r="L250" s="4">
        <v>4</v>
      </c>
      <c r="M250" s="4">
        <v>2500</v>
      </c>
      <c r="N250" s="4">
        <v>259</v>
      </c>
      <c r="O250" s="5">
        <v>42102</v>
      </c>
      <c r="P250" s="6" t="s">
        <v>11</v>
      </c>
      <c r="R250" s="17">
        <f t="shared" si="33"/>
        <v>3920</v>
      </c>
      <c r="S250" s="17">
        <f t="shared" si="34"/>
        <v>0</v>
      </c>
    </row>
    <row r="251" spans="1:53" x14ac:dyDescent="0.25">
      <c r="B251" s="69">
        <v>235</v>
      </c>
      <c r="C251" s="5">
        <v>42104</v>
      </c>
      <c r="D251" s="6" t="s">
        <v>14</v>
      </c>
      <c r="E251" s="6" t="s">
        <v>171</v>
      </c>
      <c r="F251" s="7">
        <v>1222.43</v>
      </c>
      <c r="G251" s="7">
        <v>195.57</v>
      </c>
      <c r="H251" s="26">
        <f t="shared" ref="H251:H256" si="36">SUM(F251:G251)</f>
        <v>1418</v>
      </c>
      <c r="I251" s="4" t="s">
        <v>292</v>
      </c>
      <c r="J251" s="34" t="s">
        <v>52</v>
      </c>
      <c r="K251" s="4" t="s">
        <v>286</v>
      </c>
      <c r="L251" s="4">
        <v>4</v>
      </c>
      <c r="M251" s="4">
        <v>2700</v>
      </c>
      <c r="N251" s="4">
        <v>272</v>
      </c>
      <c r="O251" s="5">
        <v>42104</v>
      </c>
      <c r="P251" s="6" t="s">
        <v>11</v>
      </c>
      <c r="R251" s="17">
        <f t="shared" si="33"/>
        <v>195.58880000000002</v>
      </c>
      <c r="S251" s="17">
        <f t="shared" si="34"/>
        <v>1.8800000000027239E-2</v>
      </c>
    </row>
    <row r="252" spans="1:53" x14ac:dyDescent="0.25">
      <c r="B252" s="69">
        <v>236</v>
      </c>
      <c r="C252" s="5">
        <v>42104</v>
      </c>
      <c r="D252" s="6" t="s">
        <v>14</v>
      </c>
      <c r="E252" s="6" t="s">
        <v>293</v>
      </c>
      <c r="F252" s="7">
        <v>3029.29</v>
      </c>
      <c r="G252" s="7">
        <v>484.71</v>
      </c>
      <c r="H252" s="26">
        <f t="shared" si="36"/>
        <v>3514</v>
      </c>
      <c r="I252" s="4" t="s">
        <v>292</v>
      </c>
      <c r="J252" s="34" t="s">
        <v>52</v>
      </c>
      <c r="K252" s="4" t="s">
        <v>287</v>
      </c>
      <c r="L252" s="4">
        <v>4</v>
      </c>
      <c r="M252" s="4">
        <v>2400</v>
      </c>
      <c r="N252" s="4">
        <v>249</v>
      </c>
      <c r="O252" s="5">
        <v>42104</v>
      </c>
      <c r="P252" s="6" t="s">
        <v>11</v>
      </c>
      <c r="R252" s="17">
        <f t="shared" si="33"/>
        <v>484.68639999999999</v>
      </c>
      <c r="S252" s="17">
        <f t="shared" si="34"/>
        <v>-2.3599999999987631E-2</v>
      </c>
    </row>
    <row r="253" spans="1:53" x14ac:dyDescent="0.25">
      <c r="B253" s="69">
        <v>237</v>
      </c>
      <c r="C253" s="5">
        <v>42104</v>
      </c>
      <c r="D253" s="6" t="s">
        <v>14</v>
      </c>
      <c r="E253" s="6" t="s">
        <v>293</v>
      </c>
      <c r="F253" s="7">
        <v>2775.85</v>
      </c>
      <c r="G253" s="7">
        <v>444.15</v>
      </c>
      <c r="H253" s="26">
        <f t="shared" si="36"/>
        <v>3220</v>
      </c>
      <c r="I253" s="4" t="s">
        <v>292</v>
      </c>
      <c r="J253" s="34" t="s">
        <v>52</v>
      </c>
      <c r="K253" s="4" t="s">
        <v>288</v>
      </c>
      <c r="L253" s="4">
        <v>4</v>
      </c>
      <c r="M253" s="4">
        <v>2400</v>
      </c>
      <c r="N253" s="4">
        <v>249</v>
      </c>
      <c r="O253" s="5">
        <v>42104</v>
      </c>
      <c r="P253" s="6" t="s">
        <v>11</v>
      </c>
      <c r="R253" s="17">
        <f t="shared" si="33"/>
        <v>444.13599999999997</v>
      </c>
      <c r="S253" s="17">
        <f t="shared" si="34"/>
        <v>-1.4000000000010004E-2</v>
      </c>
    </row>
    <row r="254" spans="1:53" x14ac:dyDescent="0.25">
      <c r="B254" s="69">
        <v>238</v>
      </c>
      <c r="C254" s="5">
        <v>42104</v>
      </c>
      <c r="D254" s="6" t="s">
        <v>14</v>
      </c>
      <c r="E254" s="6" t="s">
        <v>228</v>
      </c>
      <c r="F254" s="7">
        <v>1225</v>
      </c>
      <c r="G254" s="7">
        <v>196</v>
      </c>
      <c r="H254" s="26">
        <f t="shared" si="36"/>
        <v>1421</v>
      </c>
      <c r="I254" s="4" t="s">
        <v>292</v>
      </c>
      <c r="J254" s="34" t="s">
        <v>52</v>
      </c>
      <c r="K254" s="4" t="s">
        <v>289</v>
      </c>
      <c r="L254" s="4">
        <v>4</v>
      </c>
      <c r="M254" s="4">
        <v>2900</v>
      </c>
      <c r="N254" s="4">
        <v>291</v>
      </c>
      <c r="O254" s="5">
        <v>42104</v>
      </c>
      <c r="P254" s="6" t="s">
        <v>11</v>
      </c>
      <c r="R254" s="17">
        <f t="shared" si="33"/>
        <v>196</v>
      </c>
      <c r="S254" s="17">
        <f t="shared" si="34"/>
        <v>0</v>
      </c>
    </row>
    <row r="255" spans="1:53" x14ac:dyDescent="0.25">
      <c r="B255" s="69">
        <v>239</v>
      </c>
      <c r="C255" s="5">
        <v>42104</v>
      </c>
      <c r="D255" s="6" t="s">
        <v>14</v>
      </c>
      <c r="E255" s="6" t="s">
        <v>294</v>
      </c>
      <c r="F255" s="7">
        <v>551.72</v>
      </c>
      <c r="G255" s="7">
        <v>88.28</v>
      </c>
      <c r="H255" s="26">
        <f t="shared" si="36"/>
        <v>640</v>
      </c>
      <c r="I255" s="4" t="s">
        <v>292</v>
      </c>
      <c r="J255" s="34" t="s">
        <v>52</v>
      </c>
      <c r="K255" s="4" t="s">
        <v>290</v>
      </c>
      <c r="L255" s="4">
        <v>4</v>
      </c>
      <c r="M255" s="4">
        <v>3500</v>
      </c>
      <c r="N255" s="4">
        <v>351</v>
      </c>
      <c r="O255" s="5">
        <v>42104</v>
      </c>
      <c r="P255" s="6" t="s">
        <v>11</v>
      </c>
      <c r="R255" s="17">
        <f t="shared" si="33"/>
        <v>88.275200000000012</v>
      </c>
      <c r="S255" s="17">
        <f t="shared" si="34"/>
        <v>-4.7999999999888132E-3</v>
      </c>
    </row>
    <row r="256" spans="1:53" x14ac:dyDescent="0.25">
      <c r="B256" s="69">
        <v>240</v>
      </c>
      <c r="C256" s="5">
        <v>42104</v>
      </c>
      <c r="D256" s="6" t="s">
        <v>14</v>
      </c>
      <c r="E256" s="6" t="s">
        <v>293</v>
      </c>
      <c r="F256" s="7">
        <v>875.85</v>
      </c>
      <c r="G256" s="7">
        <v>140.15</v>
      </c>
      <c r="H256" s="26">
        <f t="shared" si="36"/>
        <v>1016</v>
      </c>
      <c r="I256" s="4" t="s">
        <v>292</v>
      </c>
      <c r="J256" s="34" t="s">
        <v>52</v>
      </c>
      <c r="K256" s="4" t="s">
        <v>291</v>
      </c>
      <c r="L256" s="4">
        <v>4</v>
      </c>
      <c r="M256" s="4">
        <v>2400</v>
      </c>
      <c r="N256" s="4">
        <v>249</v>
      </c>
      <c r="O256" s="5">
        <v>42104</v>
      </c>
      <c r="P256" s="6" t="s">
        <v>11</v>
      </c>
      <c r="R256" s="17">
        <f t="shared" si="33"/>
        <v>140.136</v>
      </c>
      <c r="S256" s="17">
        <f t="shared" si="34"/>
        <v>-1.4000000000010004E-2</v>
      </c>
    </row>
    <row r="257" spans="1:19" x14ac:dyDescent="0.25">
      <c r="B257" s="69">
        <v>241</v>
      </c>
      <c r="C257" s="5">
        <v>42108</v>
      </c>
      <c r="D257" s="6" t="s">
        <v>14</v>
      </c>
      <c r="E257" s="6" t="s">
        <v>295</v>
      </c>
      <c r="F257" s="7">
        <v>3793.1</v>
      </c>
      <c r="G257" s="7">
        <v>606.9</v>
      </c>
      <c r="H257" s="26">
        <f t="shared" si="35"/>
        <v>4400</v>
      </c>
      <c r="I257" s="4" t="s">
        <v>296</v>
      </c>
      <c r="J257" s="34" t="s">
        <v>23</v>
      </c>
      <c r="K257" s="4">
        <v>26</v>
      </c>
      <c r="L257" s="4">
        <v>4</v>
      </c>
      <c r="M257" s="4">
        <v>2400</v>
      </c>
      <c r="N257" s="4">
        <v>242</v>
      </c>
      <c r="O257" s="5">
        <v>42108</v>
      </c>
      <c r="P257" s="6" t="s">
        <v>11</v>
      </c>
      <c r="R257" s="17">
        <f t="shared" si="33"/>
        <v>606.89599999999996</v>
      </c>
      <c r="S257" s="17">
        <f t="shared" si="34"/>
        <v>-4.0000000000190994E-3</v>
      </c>
    </row>
    <row r="258" spans="1:19" x14ac:dyDescent="0.25">
      <c r="B258" s="69">
        <v>242</v>
      </c>
      <c r="C258" s="5">
        <v>42108</v>
      </c>
      <c r="D258" s="6" t="s">
        <v>14</v>
      </c>
      <c r="E258" s="6" t="s">
        <v>297</v>
      </c>
      <c r="F258" s="7">
        <v>31783.68</v>
      </c>
      <c r="G258" s="7">
        <v>5085.3900000000003</v>
      </c>
      <c r="H258" s="26">
        <f t="shared" si="35"/>
        <v>36869.07</v>
      </c>
      <c r="I258" s="4" t="s">
        <v>55</v>
      </c>
      <c r="J258" s="34" t="s">
        <v>110</v>
      </c>
      <c r="K258" s="4">
        <v>1814</v>
      </c>
      <c r="L258" s="4">
        <v>4</v>
      </c>
      <c r="M258" s="4">
        <v>3500</v>
      </c>
      <c r="N258" s="4">
        <v>351</v>
      </c>
      <c r="O258" s="5">
        <v>42108</v>
      </c>
      <c r="P258" s="6" t="s">
        <v>11</v>
      </c>
      <c r="R258" s="17">
        <f t="shared" si="33"/>
        <v>5085.3887999999997</v>
      </c>
      <c r="S258" s="17">
        <f t="shared" si="34"/>
        <v>-1.2000000006082701E-3</v>
      </c>
    </row>
    <row r="259" spans="1:19" s="15" customFormat="1" x14ac:dyDescent="0.25">
      <c r="A259" s="71"/>
      <c r="B259" s="69">
        <v>243</v>
      </c>
      <c r="C259" s="5">
        <v>42109</v>
      </c>
      <c r="D259" s="6" t="s">
        <v>14</v>
      </c>
      <c r="E259" s="6" t="s">
        <v>57</v>
      </c>
      <c r="F259" s="7">
        <v>4290</v>
      </c>
      <c r="G259" s="7">
        <v>0</v>
      </c>
      <c r="H259" s="26">
        <f t="shared" si="35"/>
        <v>4290</v>
      </c>
      <c r="I259" s="4" t="s">
        <v>328</v>
      </c>
      <c r="J259" s="34" t="s">
        <v>51</v>
      </c>
      <c r="K259" s="4" t="s">
        <v>89</v>
      </c>
      <c r="L259" s="4">
        <v>4</v>
      </c>
      <c r="M259" s="4">
        <v>1300</v>
      </c>
      <c r="N259" s="4">
        <v>133</v>
      </c>
      <c r="O259" s="5">
        <v>42109</v>
      </c>
      <c r="P259" s="6" t="s">
        <v>11</v>
      </c>
      <c r="R259" s="17">
        <v>0</v>
      </c>
      <c r="S259" s="17">
        <f t="shared" si="34"/>
        <v>0</v>
      </c>
    </row>
    <row r="260" spans="1:19" x14ac:dyDescent="0.25">
      <c r="B260" s="69">
        <v>244</v>
      </c>
      <c r="C260" s="5">
        <v>42109</v>
      </c>
      <c r="D260" s="6" t="s">
        <v>14</v>
      </c>
      <c r="E260" s="6" t="s">
        <v>158</v>
      </c>
      <c r="F260" s="7">
        <v>600</v>
      </c>
      <c r="G260" s="7">
        <v>0</v>
      </c>
      <c r="H260" s="26">
        <f t="shared" si="35"/>
        <v>600</v>
      </c>
      <c r="I260" s="4" t="s">
        <v>22</v>
      </c>
      <c r="J260" s="34" t="s">
        <v>53</v>
      </c>
      <c r="K260" s="4">
        <v>59</v>
      </c>
      <c r="L260" s="4">
        <v>4</v>
      </c>
      <c r="M260" s="4">
        <v>3500</v>
      </c>
      <c r="N260" s="4">
        <v>351</v>
      </c>
      <c r="O260" s="5">
        <v>42109</v>
      </c>
      <c r="P260" s="6" t="s">
        <v>11</v>
      </c>
      <c r="R260" s="17">
        <v>0</v>
      </c>
      <c r="S260" s="17">
        <f t="shared" si="34"/>
        <v>0</v>
      </c>
    </row>
    <row r="261" spans="1:19" x14ac:dyDescent="0.25">
      <c r="B261" s="69">
        <v>245</v>
      </c>
      <c r="C261" s="5">
        <v>42109</v>
      </c>
      <c r="D261" s="6" t="s">
        <v>14</v>
      </c>
      <c r="E261" s="6" t="s">
        <v>298</v>
      </c>
      <c r="F261" s="7">
        <f>G261/0.16</f>
        <v>312.375</v>
      </c>
      <c r="G261" s="7">
        <v>49.98</v>
      </c>
      <c r="H261" s="26">
        <f t="shared" si="35"/>
        <v>362.35500000000002</v>
      </c>
      <c r="I261" s="4" t="s">
        <v>22</v>
      </c>
      <c r="J261" s="34" t="s">
        <v>281</v>
      </c>
      <c r="K261" s="4" t="s">
        <v>299</v>
      </c>
      <c r="L261" s="4">
        <v>4</v>
      </c>
      <c r="M261" s="4">
        <v>2900</v>
      </c>
      <c r="N261" s="4">
        <v>296</v>
      </c>
      <c r="O261" s="5">
        <v>42109</v>
      </c>
      <c r="P261" s="6" t="s">
        <v>11</v>
      </c>
      <c r="R261" s="17">
        <f t="shared" ref="R261:R276" si="37">F261*0.16</f>
        <v>49.980000000000004</v>
      </c>
      <c r="S261" s="17">
        <f t="shared" si="34"/>
        <v>0</v>
      </c>
    </row>
    <row r="262" spans="1:19" x14ac:dyDescent="0.25">
      <c r="B262" s="69">
        <v>246</v>
      </c>
      <c r="C262" s="5">
        <v>42110</v>
      </c>
      <c r="D262" s="6" t="s">
        <v>14</v>
      </c>
      <c r="E262" s="6" t="s">
        <v>302</v>
      </c>
      <c r="F262" s="7">
        <v>1200</v>
      </c>
      <c r="G262" s="7">
        <v>192</v>
      </c>
      <c r="H262" s="26">
        <f t="shared" si="35"/>
        <v>1392</v>
      </c>
      <c r="I262" s="4" t="s">
        <v>304</v>
      </c>
      <c r="J262" s="34" t="s">
        <v>305</v>
      </c>
      <c r="K262" s="4" t="s">
        <v>300</v>
      </c>
      <c r="L262" s="4">
        <v>4</v>
      </c>
      <c r="M262" s="4">
        <v>3500</v>
      </c>
      <c r="N262" s="4">
        <v>351</v>
      </c>
      <c r="O262" s="5">
        <v>42110</v>
      </c>
      <c r="P262" s="6" t="s">
        <v>11</v>
      </c>
      <c r="R262" s="17">
        <f t="shared" si="37"/>
        <v>192</v>
      </c>
      <c r="S262" s="17">
        <f t="shared" si="34"/>
        <v>0</v>
      </c>
    </row>
    <row r="263" spans="1:19" x14ac:dyDescent="0.25">
      <c r="B263" s="69">
        <v>247</v>
      </c>
      <c r="C263" s="5">
        <v>42110</v>
      </c>
      <c r="D263" s="6" t="s">
        <v>14</v>
      </c>
      <c r="E263" s="6" t="s">
        <v>303</v>
      </c>
      <c r="F263" s="7">
        <v>2200</v>
      </c>
      <c r="G263" s="7">
        <v>352</v>
      </c>
      <c r="H263" s="26">
        <f t="shared" si="35"/>
        <v>2552</v>
      </c>
      <c r="I263" s="4" t="s">
        <v>304</v>
      </c>
      <c r="J263" s="34" t="s">
        <v>305</v>
      </c>
      <c r="K263" s="4" t="s">
        <v>301</v>
      </c>
      <c r="L263" s="4">
        <v>4</v>
      </c>
      <c r="M263" s="4">
        <v>3500</v>
      </c>
      <c r="N263" s="4">
        <v>351</v>
      </c>
      <c r="O263" s="5">
        <v>42110</v>
      </c>
      <c r="P263" s="6" t="s">
        <v>11</v>
      </c>
      <c r="R263" s="17">
        <f t="shared" si="37"/>
        <v>352</v>
      </c>
      <c r="S263" s="17">
        <f t="shared" si="34"/>
        <v>0</v>
      </c>
    </row>
    <row r="264" spans="1:19" x14ac:dyDescent="0.25">
      <c r="B264" s="69">
        <v>248</v>
      </c>
      <c r="C264" s="5">
        <v>42110</v>
      </c>
      <c r="D264" s="6" t="s">
        <v>14</v>
      </c>
      <c r="E264" s="6" t="s">
        <v>30</v>
      </c>
      <c r="F264" s="7">
        <v>33396.43</v>
      </c>
      <c r="G264" s="7">
        <v>5343.42</v>
      </c>
      <c r="H264" s="7">
        <f t="shared" ref="H264:H299" si="38">SUM(F264:G264)</f>
        <v>38739.85</v>
      </c>
      <c r="I264" s="4" t="s">
        <v>55</v>
      </c>
      <c r="J264" s="34" t="s">
        <v>10</v>
      </c>
      <c r="K264" s="4">
        <v>10096107</v>
      </c>
      <c r="L264" s="4">
        <v>4</v>
      </c>
      <c r="M264" s="4">
        <v>3100</v>
      </c>
      <c r="N264" s="4">
        <v>311</v>
      </c>
      <c r="O264" s="5">
        <v>42116</v>
      </c>
      <c r="P264" s="6" t="s">
        <v>11</v>
      </c>
      <c r="R264" s="17">
        <f t="shared" si="37"/>
        <v>5343.4288000000006</v>
      </c>
      <c r="S264" s="17">
        <f t="shared" si="34"/>
        <v>8.8000000005195034E-3</v>
      </c>
    </row>
    <row r="265" spans="1:19" x14ac:dyDescent="0.25">
      <c r="B265" s="69">
        <v>249</v>
      </c>
      <c r="C265" s="5">
        <v>42110</v>
      </c>
      <c r="D265" s="6" t="s">
        <v>14</v>
      </c>
      <c r="E265" s="6" t="s">
        <v>29</v>
      </c>
      <c r="F265" s="7">
        <v>30514.21</v>
      </c>
      <c r="G265" s="7">
        <v>4882.2700000000004</v>
      </c>
      <c r="H265" s="7">
        <f t="shared" si="38"/>
        <v>35396.479999999996</v>
      </c>
      <c r="I265" s="4" t="s">
        <v>55</v>
      </c>
      <c r="J265" s="34" t="s">
        <v>10</v>
      </c>
      <c r="K265" s="4">
        <v>10096094</v>
      </c>
      <c r="L265" s="4">
        <v>4</v>
      </c>
      <c r="M265" s="4">
        <v>3100</v>
      </c>
      <c r="N265" s="4">
        <v>311</v>
      </c>
      <c r="O265" s="5">
        <v>42116</v>
      </c>
      <c r="P265" s="6" t="s">
        <v>11</v>
      </c>
      <c r="R265" s="17">
        <f t="shared" si="37"/>
        <v>4882.2735999999995</v>
      </c>
      <c r="S265" s="17">
        <f t="shared" si="34"/>
        <v>3.5999999990963261E-3</v>
      </c>
    </row>
    <row r="266" spans="1:19" x14ac:dyDescent="0.25">
      <c r="B266" s="69">
        <v>250</v>
      </c>
      <c r="C266" s="5">
        <v>42110</v>
      </c>
      <c r="D266" s="6" t="s">
        <v>14</v>
      </c>
      <c r="E266" s="6" t="s">
        <v>31</v>
      </c>
      <c r="F266" s="7">
        <v>12919.32</v>
      </c>
      <c r="G266" s="7">
        <v>2067.09</v>
      </c>
      <c r="H266" s="7">
        <f t="shared" si="38"/>
        <v>14986.41</v>
      </c>
      <c r="I266" s="4" t="s">
        <v>55</v>
      </c>
      <c r="J266" s="34" t="s">
        <v>10</v>
      </c>
      <c r="K266" s="4">
        <v>10096112</v>
      </c>
      <c r="L266" s="4">
        <v>4</v>
      </c>
      <c r="M266" s="4">
        <v>3100</v>
      </c>
      <c r="N266" s="4">
        <v>311</v>
      </c>
      <c r="O266" s="5">
        <v>42116</v>
      </c>
      <c r="P266" s="6" t="s">
        <v>11</v>
      </c>
      <c r="R266" s="17">
        <f t="shared" si="37"/>
        <v>2067.0911999999998</v>
      </c>
      <c r="S266" s="17">
        <f t="shared" si="34"/>
        <v>1.1999999996987754E-3</v>
      </c>
    </row>
    <row r="267" spans="1:19" x14ac:dyDescent="0.25">
      <c r="B267" s="69">
        <v>251</v>
      </c>
      <c r="C267" s="5">
        <v>42110</v>
      </c>
      <c r="D267" s="6" t="s">
        <v>14</v>
      </c>
      <c r="E267" s="6" t="s">
        <v>233</v>
      </c>
      <c r="F267" s="7">
        <v>1426.38</v>
      </c>
      <c r="G267" s="7">
        <v>228.22</v>
      </c>
      <c r="H267" s="7">
        <f t="shared" si="38"/>
        <v>1654.6000000000001</v>
      </c>
      <c r="I267" s="4" t="s">
        <v>55</v>
      </c>
      <c r="J267" s="34" t="s">
        <v>10</v>
      </c>
      <c r="K267" s="4">
        <v>10096138</v>
      </c>
      <c r="L267" s="4">
        <v>4</v>
      </c>
      <c r="M267" s="4">
        <v>3100</v>
      </c>
      <c r="N267" s="4">
        <v>311</v>
      </c>
      <c r="O267" s="5">
        <v>42116</v>
      </c>
      <c r="P267" s="6" t="s">
        <v>11</v>
      </c>
      <c r="R267" s="17">
        <f t="shared" si="37"/>
        <v>228.22080000000003</v>
      </c>
      <c r="S267" s="17">
        <f t="shared" si="34"/>
        <v>8.0000000002655725E-4</v>
      </c>
    </row>
    <row r="268" spans="1:19" x14ac:dyDescent="0.25">
      <c r="B268" s="69">
        <v>252</v>
      </c>
      <c r="C268" s="5">
        <v>42110</v>
      </c>
      <c r="D268" s="6" t="s">
        <v>14</v>
      </c>
      <c r="E268" s="6" t="s">
        <v>33</v>
      </c>
      <c r="F268" s="7">
        <v>13596.5</v>
      </c>
      <c r="G268" s="7">
        <v>2175.44</v>
      </c>
      <c r="H268" s="7">
        <f t="shared" si="38"/>
        <v>15771.94</v>
      </c>
      <c r="I268" s="4" t="s">
        <v>55</v>
      </c>
      <c r="J268" s="34" t="s">
        <v>10</v>
      </c>
      <c r="K268" s="4">
        <v>10096141</v>
      </c>
      <c r="L268" s="4">
        <v>4</v>
      </c>
      <c r="M268" s="4">
        <v>3100</v>
      </c>
      <c r="N268" s="4">
        <v>311</v>
      </c>
      <c r="O268" s="5">
        <v>42116</v>
      </c>
      <c r="P268" s="6" t="s">
        <v>11</v>
      </c>
      <c r="R268" s="17">
        <f t="shared" si="37"/>
        <v>2175.44</v>
      </c>
      <c r="S268" s="17">
        <f t="shared" si="34"/>
        <v>0</v>
      </c>
    </row>
    <row r="269" spans="1:19" x14ac:dyDescent="0.25">
      <c r="B269" s="69">
        <v>253</v>
      </c>
      <c r="C269" s="5">
        <v>42110</v>
      </c>
      <c r="D269" s="6" t="s">
        <v>14</v>
      </c>
      <c r="E269" s="6" t="s">
        <v>34</v>
      </c>
      <c r="F269" s="7">
        <v>33403.4</v>
      </c>
      <c r="G269" s="7">
        <v>5344.54</v>
      </c>
      <c r="H269" s="7">
        <f t="shared" si="38"/>
        <v>38747.94</v>
      </c>
      <c r="I269" s="4" t="s">
        <v>55</v>
      </c>
      <c r="J269" s="34" t="s">
        <v>10</v>
      </c>
      <c r="K269" s="4">
        <v>10096142</v>
      </c>
      <c r="L269" s="4">
        <v>4</v>
      </c>
      <c r="M269" s="4">
        <v>3100</v>
      </c>
      <c r="N269" s="4">
        <v>311</v>
      </c>
      <c r="O269" s="5">
        <v>42116</v>
      </c>
      <c r="P269" s="6" t="s">
        <v>11</v>
      </c>
      <c r="R269" s="17">
        <f t="shared" si="37"/>
        <v>5344.5440000000008</v>
      </c>
      <c r="S269" s="17">
        <f t="shared" si="34"/>
        <v>4.0000000008149073E-3</v>
      </c>
    </row>
    <row r="270" spans="1:19" x14ac:dyDescent="0.25">
      <c r="B270" s="69">
        <v>254</v>
      </c>
      <c r="C270" s="5">
        <v>42113</v>
      </c>
      <c r="D270" s="6" t="s">
        <v>14</v>
      </c>
      <c r="E270" s="6" t="s">
        <v>37</v>
      </c>
      <c r="F270" s="7">
        <v>8649.49</v>
      </c>
      <c r="G270" s="7">
        <v>1383.91</v>
      </c>
      <c r="H270" s="7">
        <f t="shared" si="38"/>
        <v>10033.4</v>
      </c>
      <c r="I270" s="4" t="s">
        <v>55</v>
      </c>
      <c r="J270" s="34" t="s">
        <v>10</v>
      </c>
      <c r="K270" s="4">
        <v>10125950</v>
      </c>
      <c r="L270" s="4">
        <v>4</v>
      </c>
      <c r="M270" s="4">
        <v>3100</v>
      </c>
      <c r="N270" s="4">
        <v>311</v>
      </c>
      <c r="O270" s="5">
        <v>42116</v>
      </c>
      <c r="P270" s="6" t="s">
        <v>11</v>
      </c>
      <c r="R270" s="17">
        <f t="shared" si="37"/>
        <v>1383.9184</v>
      </c>
      <c r="S270" s="17">
        <f t="shared" si="34"/>
        <v>8.3999999999377906E-3</v>
      </c>
    </row>
    <row r="271" spans="1:19" x14ac:dyDescent="0.25">
      <c r="B271" s="69">
        <v>255</v>
      </c>
      <c r="C271" s="5">
        <v>42113</v>
      </c>
      <c r="D271" s="6" t="s">
        <v>14</v>
      </c>
      <c r="E271" s="6" t="s">
        <v>38</v>
      </c>
      <c r="F271" s="7">
        <v>3822.74</v>
      </c>
      <c r="G271" s="7">
        <v>611.63</v>
      </c>
      <c r="H271" s="7">
        <f t="shared" si="38"/>
        <v>4434.37</v>
      </c>
      <c r="I271" s="4" t="s">
        <v>55</v>
      </c>
      <c r="J271" s="34" t="s">
        <v>10</v>
      </c>
      <c r="K271" s="4">
        <v>10125947</v>
      </c>
      <c r="L271" s="4">
        <v>4</v>
      </c>
      <c r="M271" s="4">
        <v>3100</v>
      </c>
      <c r="N271" s="4">
        <v>311</v>
      </c>
      <c r="O271" s="5">
        <v>42116</v>
      </c>
      <c r="P271" s="6" t="s">
        <v>11</v>
      </c>
      <c r="R271" s="17">
        <f t="shared" si="37"/>
        <v>611.63839999999993</v>
      </c>
      <c r="S271" s="17">
        <f t="shared" si="34"/>
        <v>8.3999999999377906E-3</v>
      </c>
    </row>
    <row r="272" spans="1:19" x14ac:dyDescent="0.25">
      <c r="B272" s="69">
        <v>256</v>
      </c>
      <c r="C272" s="5">
        <v>42113</v>
      </c>
      <c r="D272" s="6" t="s">
        <v>14</v>
      </c>
      <c r="E272" s="6" t="s">
        <v>39</v>
      </c>
      <c r="F272" s="7">
        <v>23046.39</v>
      </c>
      <c r="G272" s="7">
        <v>3687.42</v>
      </c>
      <c r="H272" s="7">
        <f t="shared" si="38"/>
        <v>26733.809999999998</v>
      </c>
      <c r="I272" s="4" t="s">
        <v>55</v>
      </c>
      <c r="J272" s="34" t="s">
        <v>10</v>
      </c>
      <c r="K272" s="4">
        <v>10125949</v>
      </c>
      <c r="L272" s="4">
        <v>4</v>
      </c>
      <c r="M272" s="4">
        <v>3100</v>
      </c>
      <c r="N272" s="4">
        <v>311</v>
      </c>
      <c r="O272" s="5">
        <v>42116</v>
      </c>
      <c r="P272" s="6" t="s">
        <v>11</v>
      </c>
      <c r="R272" s="17">
        <f t="shared" si="37"/>
        <v>3687.4223999999999</v>
      </c>
      <c r="S272" s="17">
        <f t="shared" si="34"/>
        <v>2.3999999998522981E-3</v>
      </c>
    </row>
    <row r="273" spans="2:19" x14ac:dyDescent="0.25">
      <c r="B273" s="69">
        <v>257</v>
      </c>
      <c r="C273" s="5">
        <v>42113</v>
      </c>
      <c r="D273" s="6" t="s">
        <v>14</v>
      </c>
      <c r="E273" s="6" t="s">
        <v>40</v>
      </c>
      <c r="F273" s="7">
        <v>4104</v>
      </c>
      <c r="G273" s="7">
        <v>656.64</v>
      </c>
      <c r="H273" s="7">
        <f t="shared" si="38"/>
        <v>4760.6400000000003</v>
      </c>
      <c r="I273" s="4" t="s">
        <v>55</v>
      </c>
      <c r="J273" s="34" t="s">
        <v>10</v>
      </c>
      <c r="K273" s="4">
        <v>10125955</v>
      </c>
      <c r="L273" s="4">
        <v>4</v>
      </c>
      <c r="M273" s="4">
        <v>3100</v>
      </c>
      <c r="N273" s="4">
        <v>311</v>
      </c>
      <c r="O273" s="5">
        <v>42116</v>
      </c>
      <c r="P273" s="6" t="s">
        <v>11</v>
      </c>
      <c r="R273" s="17">
        <f t="shared" si="37"/>
        <v>656.64</v>
      </c>
      <c r="S273" s="17">
        <f t="shared" si="34"/>
        <v>0</v>
      </c>
    </row>
    <row r="274" spans="2:19" x14ac:dyDescent="0.25">
      <c r="B274" s="69">
        <v>258</v>
      </c>
      <c r="C274" s="5">
        <v>42113</v>
      </c>
      <c r="D274" s="6" t="s">
        <v>14</v>
      </c>
      <c r="E274" s="6" t="s">
        <v>84</v>
      </c>
      <c r="F274" s="7">
        <v>5423.69</v>
      </c>
      <c r="G274" s="7">
        <v>867.79</v>
      </c>
      <c r="H274" s="7">
        <f t="shared" si="38"/>
        <v>6291.48</v>
      </c>
      <c r="I274" s="4" t="s">
        <v>55</v>
      </c>
      <c r="J274" s="34" t="s">
        <v>10</v>
      </c>
      <c r="K274" s="4">
        <v>10125956</v>
      </c>
      <c r="L274" s="4">
        <v>4</v>
      </c>
      <c r="M274" s="4">
        <v>3100</v>
      </c>
      <c r="N274" s="4">
        <v>311</v>
      </c>
      <c r="O274" s="5">
        <v>42116</v>
      </c>
      <c r="P274" s="6" t="s">
        <v>11</v>
      </c>
      <c r="R274" s="17">
        <f t="shared" si="37"/>
        <v>867.79039999999998</v>
      </c>
      <c r="S274" s="17">
        <f t="shared" si="34"/>
        <v>4.0000000001327862E-4</v>
      </c>
    </row>
    <row r="275" spans="2:19" x14ac:dyDescent="0.25">
      <c r="B275" s="69">
        <v>259</v>
      </c>
      <c r="C275" s="5">
        <v>42113</v>
      </c>
      <c r="D275" s="6" t="s">
        <v>14</v>
      </c>
      <c r="E275" s="6" t="s">
        <v>78</v>
      </c>
      <c r="F275" s="7">
        <v>3792.78</v>
      </c>
      <c r="G275" s="7">
        <v>606.84</v>
      </c>
      <c r="H275" s="7">
        <f t="shared" si="38"/>
        <v>4399.62</v>
      </c>
      <c r="I275" s="4" t="s">
        <v>55</v>
      </c>
      <c r="J275" s="34" t="s">
        <v>10</v>
      </c>
      <c r="K275" s="4">
        <v>10125957</v>
      </c>
      <c r="L275" s="4">
        <v>4</v>
      </c>
      <c r="M275" s="4">
        <v>3100</v>
      </c>
      <c r="N275" s="4">
        <v>311</v>
      </c>
      <c r="O275" s="5">
        <v>42116</v>
      </c>
      <c r="P275" s="6" t="s">
        <v>11</v>
      </c>
      <c r="R275" s="17">
        <f t="shared" si="37"/>
        <v>606.84480000000008</v>
      </c>
      <c r="S275" s="17">
        <f t="shared" si="34"/>
        <v>4.8000000000456566E-3</v>
      </c>
    </row>
    <row r="276" spans="2:19" x14ac:dyDescent="0.25">
      <c r="B276" s="69">
        <v>260</v>
      </c>
      <c r="C276" s="5">
        <v>42113</v>
      </c>
      <c r="D276" s="6" t="s">
        <v>14</v>
      </c>
      <c r="E276" s="6" t="s">
        <v>63</v>
      </c>
      <c r="F276" s="7">
        <v>1715.82</v>
      </c>
      <c r="G276" s="7">
        <v>274.52999999999997</v>
      </c>
      <c r="H276" s="7">
        <f t="shared" si="38"/>
        <v>1990.35</v>
      </c>
      <c r="I276" s="4" t="s">
        <v>55</v>
      </c>
      <c r="J276" s="34" t="s">
        <v>10</v>
      </c>
      <c r="K276" s="4">
        <v>10125960</v>
      </c>
      <c r="L276" s="4">
        <v>4</v>
      </c>
      <c r="M276" s="4">
        <v>3100</v>
      </c>
      <c r="N276" s="4">
        <v>311</v>
      </c>
      <c r="O276" s="5">
        <v>42116</v>
      </c>
      <c r="P276" s="6" t="s">
        <v>11</v>
      </c>
      <c r="R276" s="17">
        <f t="shared" si="37"/>
        <v>274.53120000000001</v>
      </c>
      <c r="S276" s="17">
        <f t="shared" si="34"/>
        <v>1.2000000000398359E-3</v>
      </c>
    </row>
    <row r="277" spans="2:19" x14ac:dyDescent="0.25">
      <c r="B277" s="69">
        <v>261</v>
      </c>
      <c r="C277" s="5">
        <v>42113</v>
      </c>
      <c r="D277" s="6" t="s">
        <v>14</v>
      </c>
      <c r="E277" s="6" t="s">
        <v>41</v>
      </c>
      <c r="F277" s="7">
        <v>12097.02</v>
      </c>
      <c r="G277" s="7">
        <v>0</v>
      </c>
      <c r="H277" s="7">
        <f t="shared" si="38"/>
        <v>12097.02</v>
      </c>
      <c r="I277" s="4" t="s">
        <v>55</v>
      </c>
      <c r="J277" s="34" t="s">
        <v>10</v>
      </c>
      <c r="K277" s="4">
        <v>10125964</v>
      </c>
      <c r="L277" s="4">
        <v>4</v>
      </c>
      <c r="M277" s="4">
        <v>3100</v>
      </c>
      <c r="N277" s="4">
        <v>311</v>
      </c>
      <c r="O277" s="5">
        <v>42116</v>
      </c>
      <c r="P277" s="6" t="s">
        <v>11</v>
      </c>
      <c r="R277" s="17">
        <v>0</v>
      </c>
      <c r="S277" s="17">
        <f t="shared" si="34"/>
        <v>0</v>
      </c>
    </row>
    <row r="278" spans="2:19" x14ac:dyDescent="0.25">
      <c r="B278" s="69">
        <v>262</v>
      </c>
      <c r="C278" s="5">
        <v>42117</v>
      </c>
      <c r="D278" s="6" t="s">
        <v>14</v>
      </c>
      <c r="E278" s="6" t="s">
        <v>312</v>
      </c>
      <c r="F278" s="7">
        <v>74609.009999999995</v>
      </c>
      <c r="G278" s="7">
        <v>11937.44</v>
      </c>
      <c r="H278" s="7">
        <f t="shared" si="38"/>
        <v>86546.45</v>
      </c>
      <c r="I278" s="4" t="s">
        <v>55</v>
      </c>
      <c r="J278" s="34" t="s">
        <v>25</v>
      </c>
      <c r="K278" s="4" t="s">
        <v>306</v>
      </c>
      <c r="L278" s="4">
        <v>4</v>
      </c>
      <c r="M278" s="4">
        <v>2400</v>
      </c>
      <c r="N278" s="4">
        <v>249</v>
      </c>
      <c r="O278" s="5">
        <v>42117</v>
      </c>
      <c r="P278" s="6" t="s">
        <v>11</v>
      </c>
      <c r="R278" s="17">
        <f t="shared" ref="R278:R289" si="39">F278*0.16</f>
        <v>11937.4416</v>
      </c>
      <c r="S278" s="17">
        <f t="shared" ref="S278:S299" si="40">R278-G278</f>
        <v>1.5999999995983671E-3</v>
      </c>
    </row>
    <row r="279" spans="2:19" x14ac:dyDescent="0.25">
      <c r="B279" s="69">
        <v>263</v>
      </c>
      <c r="C279" s="5">
        <v>42117</v>
      </c>
      <c r="D279" s="6" t="s">
        <v>14</v>
      </c>
      <c r="E279" s="6" t="s">
        <v>311</v>
      </c>
      <c r="F279" s="7">
        <v>13511.42</v>
      </c>
      <c r="G279" s="7">
        <v>2161.83</v>
      </c>
      <c r="H279" s="7">
        <f t="shared" si="38"/>
        <v>15673.25</v>
      </c>
      <c r="I279" s="4" t="s">
        <v>55</v>
      </c>
      <c r="J279" s="34" t="s">
        <v>25</v>
      </c>
      <c r="K279" s="4" t="s">
        <v>307</v>
      </c>
      <c r="L279" s="4">
        <v>4</v>
      </c>
      <c r="M279" s="4">
        <v>2400</v>
      </c>
      <c r="N279" s="4">
        <v>249</v>
      </c>
      <c r="O279" s="5">
        <v>42117</v>
      </c>
      <c r="P279" s="6" t="s">
        <v>11</v>
      </c>
      <c r="R279" s="17">
        <f t="shared" si="39"/>
        <v>2161.8272000000002</v>
      </c>
      <c r="S279" s="17">
        <f t="shared" si="40"/>
        <v>-2.7999999997518898E-3</v>
      </c>
    </row>
    <row r="280" spans="2:19" x14ac:dyDescent="0.25">
      <c r="B280" s="69">
        <v>264</v>
      </c>
      <c r="C280" s="5">
        <v>42117</v>
      </c>
      <c r="D280" s="6" t="s">
        <v>14</v>
      </c>
      <c r="E280" s="6" t="s">
        <v>310</v>
      </c>
      <c r="F280" s="7">
        <v>42857.82</v>
      </c>
      <c r="G280" s="7">
        <v>6857.25</v>
      </c>
      <c r="H280" s="7">
        <f t="shared" si="38"/>
        <v>49715.07</v>
      </c>
      <c r="I280" s="4" t="s">
        <v>55</v>
      </c>
      <c r="J280" s="34" t="s">
        <v>25</v>
      </c>
      <c r="K280" s="4" t="s">
        <v>308</v>
      </c>
      <c r="L280" s="4">
        <v>4</v>
      </c>
      <c r="M280" s="4">
        <v>2400</v>
      </c>
      <c r="N280" s="4">
        <v>249</v>
      </c>
      <c r="O280" s="5">
        <v>42117</v>
      </c>
      <c r="P280" s="6" t="s">
        <v>11</v>
      </c>
      <c r="R280" s="17">
        <f t="shared" si="39"/>
        <v>6857.2511999999997</v>
      </c>
      <c r="S280" s="17">
        <f t="shared" si="40"/>
        <v>1.1999999996987754E-3</v>
      </c>
    </row>
    <row r="281" spans="2:19" x14ac:dyDescent="0.25">
      <c r="B281" s="69">
        <v>265</v>
      </c>
      <c r="C281" s="5">
        <v>42117</v>
      </c>
      <c r="D281" s="6" t="s">
        <v>14</v>
      </c>
      <c r="E281" s="6" t="s">
        <v>313</v>
      </c>
      <c r="F281" s="7">
        <v>43207.99</v>
      </c>
      <c r="G281" s="7">
        <v>6913.28</v>
      </c>
      <c r="H281" s="7">
        <f t="shared" si="38"/>
        <v>50121.27</v>
      </c>
      <c r="I281" s="4" t="s">
        <v>55</v>
      </c>
      <c r="J281" s="34" t="s">
        <v>25</v>
      </c>
      <c r="K281" s="4" t="s">
        <v>309</v>
      </c>
      <c r="L281" s="4">
        <v>4</v>
      </c>
      <c r="M281" s="4">
        <v>2400</v>
      </c>
      <c r="N281" s="4">
        <v>249</v>
      </c>
      <c r="O281" s="5">
        <v>42117</v>
      </c>
      <c r="P281" s="6" t="s">
        <v>11</v>
      </c>
      <c r="R281" s="17">
        <f t="shared" si="39"/>
        <v>6913.2784000000001</v>
      </c>
      <c r="S281" s="17">
        <f t="shared" si="40"/>
        <v>-1.5999999995983671E-3</v>
      </c>
    </row>
    <row r="282" spans="2:19" x14ac:dyDescent="0.25">
      <c r="B282" s="69">
        <v>266</v>
      </c>
      <c r="C282" s="5">
        <v>42118</v>
      </c>
      <c r="D282" s="6" t="s">
        <v>14</v>
      </c>
      <c r="E282" s="6" t="s">
        <v>314</v>
      </c>
      <c r="F282" s="7">
        <v>40437.93</v>
      </c>
      <c r="G282" s="7">
        <v>6470.07</v>
      </c>
      <c r="H282" s="7">
        <f t="shared" si="38"/>
        <v>46908</v>
      </c>
      <c r="I282" s="4" t="s">
        <v>315</v>
      </c>
      <c r="J282" s="34" t="s">
        <v>21</v>
      </c>
      <c r="K282" s="4" t="s">
        <v>316</v>
      </c>
      <c r="L282" s="4">
        <v>4</v>
      </c>
      <c r="M282" s="4">
        <v>2400</v>
      </c>
      <c r="N282" s="4">
        <v>247</v>
      </c>
      <c r="O282" s="5">
        <v>42118</v>
      </c>
      <c r="P282" s="6" t="s">
        <v>11</v>
      </c>
      <c r="R282" s="17">
        <f t="shared" si="39"/>
        <v>6470.0688</v>
      </c>
      <c r="S282" s="17">
        <f t="shared" si="40"/>
        <v>-1.1999999996987754E-3</v>
      </c>
    </row>
    <row r="283" spans="2:19" x14ac:dyDescent="0.25">
      <c r="B283" s="69">
        <v>267</v>
      </c>
      <c r="C283" s="5">
        <v>42118</v>
      </c>
      <c r="D283" s="6" t="s">
        <v>14</v>
      </c>
      <c r="E283" s="6" t="s">
        <v>317</v>
      </c>
      <c r="F283" s="7">
        <f>G283/0.16</f>
        <v>381.80624999999998</v>
      </c>
      <c r="G283" s="7">
        <v>61.088999999999999</v>
      </c>
      <c r="H283" s="7">
        <f t="shared" si="38"/>
        <v>442.89524999999998</v>
      </c>
      <c r="I283" s="4" t="s">
        <v>22</v>
      </c>
      <c r="J283" s="34" t="s">
        <v>59</v>
      </c>
      <c r="K283" s="4">
        <v>5410</v>
      </c>
      <c r="L283" s="4">
        <v>4</v>
      </c>
      <c r="M283" s="4">
        <v>2600</v>
      </c>
      <c r="N283" s="4">
        <v>261</v>
      </c>
      <c r="O283" s="5">
        <v>42118</v>
      </c>
      <c r="P283" s="6" t="s">
        <v>11</v>
      </c>
      <c r="R283" s="17">
        <f t="shared" si="39"/>
        <v>61.088999999999999</v>
      </c>
      <c r="S283" s="17">
        <f t="shared" si="40"/>
        <v>0</v>
      </c>
    </row>
    <row r="284" spans="2:19" x14ac:dyDescent="0.25">
      <c r="B284" s="69">
        <v>268</v>
      </c>
      <c r="C284" s="5">
        <v>42121</v>
      </c>
      <c r="D284" s="6" t="s">
        <v>14</v>
      </c>
      <c r="E284" s="6" t="s">
        <v>44</v>
      </c>
      <c r="F284" s="7">
        <v>2539.48</v>
      </c>
      <c r="G284" s="7">
        <v>406.31</v>
      </c>
      <c r="H284" s="7">
        <f t="shared" si="38"/>
        <v>2945.79</v>
      </c>
      <c r="I284" s="4" t="s">
        <v>55</v>
      </c>
      <c r="J284" s="34" t="s">
        <v>10</v>
      </c>
      <c r="K284" s="4">
        <v>10179825</v>
      </c>
      <c r="L284" s="4">
        <v>4</v>
      </c>
      <c r="M284" s="4">
        <v>3100</v>
      </c>
      <c r="N284" s="4">
        <v>311</v>
      </c>
      <c r="O284" s="5">
        <v>42122</v>
      </c>
      <c r="P284" s="6" t="s">
        <v>11</v>
      </c>
      <c r="R284" s="17">
        <f t="shared" si="39"/>
        <v>406.3168</v>
      </c>
      <c r="S284" s="17">
        <f t="shared" si="40"/>
        <v>6.7999999999983629E-3</v>
      </c>
    </row>
    <row r="285" spans="2:19" x14ac:dyDescent="0.25">
      <c r="B285" s="69">
        <v>269</v>
      </c>
      <c r="C285" s="5">
        <v>42121</v>
      </c>
      <c r="D285" s="6" t="s">
        <v>14</v>
      </c>
      <c r="E285" s="6" t="s">
        <v>45</v>
      </c>
      <c r="F285" s="7">
        <v>7924.92</v>
      </c>
      <c r="G285" s="7">
        <v>1267.98</v>
      </c>
      <c r="H285" s="7">
        <f t="shared" si="38"/>
        <v>9192.9</v>
      </c>
      <c r="I285" s="4" t="s">
        <v>55</v>
      </c>
      <c r="J285" s="34" t="s">
        <v>10</v>
      </c>
      <c r="K285" s="4">
        <v>10179824</v>
      </c>
      <c r="L285" s="4">
        <v>4</v>
      </c>
      <c r="M285" s="4">
        <v>3100</v>
      </c>
      <c r="N285" s="4">
        <v>311</v>
      </c>
      <c r="O285" s="5">
        <v>42122</v>
      </c>
      <c r="P285" s="6" t="s">
        <v>11</v>
      </c>
      <c r="R285" s="17">
        <f t="shared" si="39"/>
        <v>1267.9872</v>
      </c>
      <c r="S285" s="17">
        <f t="shared" si="40"/>
        <v>7.2000000000116415E-3</v>
      </c>
    </row>
    <row r="286" spans="2:19" x14ac:dyDescent="0.25">
      <c r="B286" s="69">
        <v>270</v>
      </c>
      <c r="C286" s="5">
        <v>42121</v>
      </c>
      <c r="D286" s="6" t="s">
        <v>14</v>
      </c>
      <c r="E286" s="6" t="s">
        <v>64</v>
      </c>
      <c r="F286" s="7">
        <v>13450.6</v>
      </c>
      <c r="G286" s="7">
        <v>2152.09</v>
      </c>
      <c r="H286" s="7">
        <f t="shared" si="38"/>
        <v>15602.69</v>
      </c>
      <c r="I286" s="4" t="s">
        <v>55</v>
      </c>
      <c r="J286" s="35" t="s">
        <v>10</v>
      </c>
      <c r="K286" s="4">
        <v>131110656120</v>
      </c>
      <c r="L286" s="4">
        <v>4</v>
      </c>
      <c r="M286" s="4">
        <v>3100</v>
      </c>
      <c r="N286" s="4">
        <v>311</v>
      </c>
      <c r="O286" s="5">
        <v>42122</v>
      </c>
      <c r="P286" s="6" t="s">
        <v>11</v>
      </c>
      <c r="R286" s="17">
        <f t="shared" si="39"/>
        <v>2152.096</v>
      </c>
      <c r="S286" s="17">
        <f t="shared" si="40"/>
        <v>5.9999999998581188E-3</v>
      </c>
    </row>
    <row r="287" spans="2:19" x14ac:dyDescent="0.25">
      <c r="B287" s="69">
        <v>271</v>
      </c>
      <c r="C287" s="5">
        <v>42121</v>
      </c>
      <c r="D287" s="6" t="s">
        <v>14</v>
      </c>
      <c r="E287" s="6" t="s">
        <v>65</v>
      </c>
      <c r="F287" s="7">
        <v>30079.06</v>
      </c>
      <c r="G287" s="7">
        <v>4812.6499999999996</v>
      </c>
      <c r="H287" s="7">
        <f t="shared" si="38"/>
        <v>34891.71</v>
      </c>
      <c r="I287" s="4" t="s">
        <v>55</v>
      </c>
      <c r="J287" s="34" t="s">
        <v>10</v>
      </c>
      <c r="K287" s="4">
        <v>131110656138</v>
      </c>
      <c r="L287" s="4">
        <v>4</v>
      </c>
      <c r="M287" s="4">
        <v>3100</v>
      </c>
      <c r="N287" s="4">
        <v>311</v>
      </c>
      <c r="O287" s="5">
        <v>42122</v>
      </c>
      <c r="P287" s="6" t="s">
        <v>11</v>
      </c>
      <c r="R287" s="17">
        <f t="shared" si="39"/>
        <v>4812.6496000000006</v>
      </c>
      <c r="S287" s="17">
        <f t="shared" si="40"/>
        <v>-3.9999999899009708E-4</v>
      </c>
    </row>
    <row r="288" spans="2:19" x14ac:dyDescent="0.25">
      <c r="B288" s="69">
        <v>272</v>
      </c>
      <c r="C288" s="5">
        <v>42122</v>
      </c>
      <c r="D288" s="6" t="s">
        <v>14</v>
      </c>
      <c r="E288" s="6" t="s">
        <v>280</v>
      </c>
      <c r="F288" s="7">
        <v>2068.9699999999998</v>
      </c>
      <c r="G288" s="7">
        <v>331.03</v>
      </c>
      <c r="H288" s="7">
        <f t="shared" si="38"/>
        <v>2400</v>
      </c>
      <c r="I288" s="4" t="s">
        <v>318</v>
      </c>
      <c r="J288" s="34" t="s">
        <v>58</v>
      </c>
      <c r="K288" s="4">
        <v>455</v>
      </c>
      <c r="L288" s="4">
        <v>4</v>
      </c>
      <c r="M288" s="4">
        <v>2900</v>
      </c>
      <c r="N288" s="4">
        <v>296</v>
      </c>
      <c r="O288" s="5">
        <v>42122</v>
      </c>
      <c r="P288" s="6" t="s">
        <v>11</v>
      </c>
      <c r="R288" s="17">
        <f t="shared" si="39"/>
        <v>331.03519999999997</v>
      </c>
      <c r="S288" s="17">
        <f t="shared" si="40"/>
        <v>5.2000000000020918E-3</v>
      </c>
    </row>
    <row r="289" spans="1:21" x14ac:dyDescent="0.25">
      <c r="B289" s="69">
        <v>273</v>
      </c>
      <c r="C289" s="5">
        <v>42123</v>
      </c>
      <c r="D289" s="6" t="s">
        <v>14</v>
      </c>
      <c r="E289" s="6" t="s">
        <v>280</v>
      </c>
      <c r="F289" s="7">
        <v>60</v>
      </c>
      <c r="G289" s="7">
        <v>9.6</v>
      </c>
      <c r="H289" s="7">
        <f t="shared" si="38"/>
        <v>69.599999999999994</v>
      </c>
      <c r="I289" s="4" t="s">
        <v>22</v>
      </c>
      <c r="J289" s="34" t="s">
        <v>145</v>
      </c>
      <c r="K289" s="4">
        <v>292</v>
      </c>
      <c r="L289" s="4">
        <v>4</v>
      </c>
      <c r="M289" s="4">
        <v>3500</v>
      </c>
      <c r="N289" s="4">
        <v>355</v>
      </c>
      <c r="O289" s="5">
        <v>42123</v>
      </c>
      <c r="P289" s="6" t="s">
        <v>11</v>
      </c>
      <c r="R289" s="17">
        <f t="shared" si="39"/>
        <v>9.6</v>
      </c>
      <c r="S289" s="17">
        <f t="shared" si="40"/>
        <v>0</v>
      </c>
    </row>
    <row r="290" spans="1:21" x14ac:dyDescent="0.25">
      <c r="B290" s="69">
        <v>274</v>
      </c>
      <c r="C290" s="5">
        <v>42123</v>
      </c>
      <c r="D290" s="6" t="s">
        <v>14</v>
      </c>
      <c r="E290" s="6" t="s">
        <v>319</v>
      </c>
      <c r="F290" s="7">
        <v>1040</v>
      </c>
      <c r="G290" s="7">
        <v>0</v>
      </c>
      <c r="H290" s="7">
        <f t="shared" si="38"/>
        <v>1040</v>
      </c>
      <c r="I290" s="4" t="s">
        <v>22</v>
      </c>
      <c r="J290" s="34" t="s">
        <v>92</v>
      </c>
      <c r="K290" s="4" t="s">
        <v>320</v>
      </c>
      <c r="L290" s="4">
        <v>4</v>
      </c>
      <c r="M290" s="4">
        <v>2900</v>
      </c>
      <c r="N290" s="4">
        <v>291</v>
      </c>
      <c r="O290" s="5">
        <v>42123</v>
      </c>
      <c r="P290" s="6" t="s">
        <v>11</v>
      </c>
      <c r="R290" s="17">
        <v>0</v>
      </c>
      <c r="S290" s="17">
        <f t="shared" si="40"/>
        <v>0</v>
      </c>
    </row>
    <row r="291" spans="1:21" x14ac:dyDescent="0.25">
      <c r="B291" s="69">
        <v>275</v>
      </c>
      <c r="C291" s="5">
        <v>42124</v>
      </c>
      <c r="D291" s="6" t="s">
        <v>8</v>
      </c>
      <c r="E291" s="6" t="s">
        <v>321</v>
      </c>
      <c r="F291" s="7">
        <v>2690</v>
      </c>
      <c r="G291" s="7">
        <v>430.4</v>
      </c>
      <c r="H291" s="7">
        <f t="shared" si="38"/>
        <v>3120.4</v>
      </c>
      <c r="I291" s="4" t="s">
        <v>55</v>
      </c>
      <c r="J291" s="34" t="s">
        <v>322</v>
      </c>
      <c r="K291" s="4">
        <v>1900</v>
      </c>
      <c r="L291" s="4">
        <v>2</v>
      </c>
      <c r="M291" s="4">
        <v>3500</v>
      </c>
      <c r="N291" s="4">
        <v>353</v>
      </c>
      <c r="O291" s="5">
        <v>42124</v>
      </c>
      <c r="P291" s="6" t="s">
        <v>11</v>
      </c>
      <c r="R291" s="17">
        <f t="shared" ref="R291:R299" si="41">F291*0.16</f>
        <v>430.40000000000003</v>
      </c>
      <c r="S291" s="17">
        <f t="shared" si="40"/>
        <v>0</v>
      </c>
    </row>
    <row r="292" spans="1:21" x14ac:dyDescent="0.25">
      <c r="B292" s="69">
        <v>276</v>
      </c>
      <c r="C292" s="5">
        <v>42124</v>
      </c>
      <c r="D292" s="6" t="s">
        <v>14</v>
      </c>
      <c r="E292" s="6" t="s">
        <v>323</v>
      </c>
      <c r="F292" s="7">
        <f>G292/0.16</f>
        <v>6545.7499999999991</v>
      </c>
      <c r="G292" s="7">
        <v>1047.32</v>
      </c>
      <c r="H292" s="7">
        <f t="shared" si="38"/>
        <v>7593.0699999999988</v>
      </c>
      <c r="I292" s="4" t="s">
        <v>55</v>
      </c>
      <c r="J292" s="34" t="s">
        <v>18</v>
      </c>
      <c r="K292" s="4">
        <v>17483</v>
      </c>
      <c r="L292" s="4">
        <v>4</v>
      </c>
      <c r="M292" s="4">
        <v>2600</v>
      </c>
      <c r="N292" s="4">
        <v>261</v>
      </c>
      <c r="O292" s="5">
        <v>42130</v>
      </c>
      <c r="P292" s="6" t="s">
        <v>11</v>
      </c>
      <c r="R292" s="17">
        <f t="shared" si="41"/>
        <v>1047.32</v>
      </c>
      <c r="S292" s="17">
        <f t="shared" si="40"/>
        <v>0</v>
      </c>
    </row>
    <row r="293" spans="1:21" x14ac:dyDescent="0.25">
      <c r="B293" s="69">
        <v>277</v>
      </c>
      <c r="C293" s="5">
        <v>42124</v>
      </c>
      <c r="D293" s="6" t="s">
        <v>14</v>
      </c>
      <c r="E293" s="6" t="s">
        <v>324</v>
      </c>
      <c r="F293" s="7">
        <f t="shared" ref="F293:F299" si="42">G293/0.16</f>
        <v>7389.125</v>
      </c>
      <c r="G293" s="7">
        <v>1182.26</v>
      </c>
      <c r="H293" s="7">
        <f t="shared" si="38"/>
        <v>8571.3850000000002</v>
      </c>
      <c r="I293" s="4" t="s">
        <v>55</v>
      </c>
      <c r="J293" s="34" t="s">
        <v>18</v>
      </c>
      <c r="K293" s="4">
        <v>17484</v>
      </c>
      <c r="L293" s="4">
        <v>4</v>
      </c>
      <c r="M293" s="4">
        <v>2600</v>
      </c>
      <c r="N293" s="4">
        <v>261</v>
      </c>
      <c r="O293" s="5">
        <v>42130</v>
      </c>
      <c r="P293" s="6" t="s">
        <v>11</v>
      </c>
      <c r="R293" s="17">
        <f t="shared" si="41"/>
        <v>1182.26</v>
      </c>
      <c r="S293" s="17">
        <f t="shared" si="40"/>
        <v>0</v>
      </c>
    </row>
    <row r="294" spans="1:21" x14ac:dyDescent="0.25">
      <c r="B294" s="69">
        <v>278</v>
      </c>
      <c r="C294" s="5">
        <v>42124</v>
      </c>
      <c r="D294" s="6" t="s">
        <v>14</v>
      </c>
      <c r="E294" s="6" t="s">
        <v>325</v>
      </c>
      <c r="F294" s="7">
        <f t="shared" si="42"/>
        <v>18904.8125</v>
      </c>
      <c r="G294" s="7">
        <v>3024.77</v>
      </c>
      <c r="H294" s="7">
        <f t="shared" si="38"/>
        <v>21929.5825</v>
      </c>
      <c r="I294" s="4" t="s">
        <v>55</v>
      </c>
      <c r="J294" s="34" t="s">
        <v>18</v>
      </c>
      <c r="K294" s="4">
        <v>17486</v>
      </c>
      <c r="L294" s="4">
        <v>4</v>
      </c>
      <c r="M294" s="4">
        <v>2600</v>
      </c>
      <c r="N294" s="4">
        <v>261</v>
      </c>
      <c r="O294" s="5">
        <v>42130</v>
      </c>
      <c r="P294" s="6" t="s">
        <v>11</v>
      </c>
      <c r="R294" s="17">
        <f t="shared" si="41"/>
        <v>3024.77</v>
      </c>
      <c r="S294" s="17">
        <f t="shared" si="40"/>
        <v>0</v>
      </c>
    </row>
    <row r="295" spans="1:21" x14ac:dyDescent="0.25">
      <c r="B295" s="69">
        <v>279</v>
      </c>
      <c r="C295" s="5">
        <v>42124</v>
      </c>
      <c r="D295" s="6" t="s">
        <v>14</v>
      </c>
      <c r="E295" s="6" t="s">
        <v>325</v>
      </c>
      <c r="F295" s="7">
        <f t="shared" si="42"/>
        <v>5251.3125</v>
      </c>
      <c r="G295" s="7">
        <v>840.21</v>
      </c>
      <c r="H295" s="7">
        <f t="shared" si="38"/>
        <v>6091.5225</v>
      </c>
      <c r="I295" s="4" t="s">
        <v>55</v>
      </c>
      <c r="J295" s="34" t="s">
        <v>18</v>
      </c>
      <c r="K295" s="4">
        <v>17487</v>
      </c>
      <c r="L295" s="4">
        <v>4</v>
      </c>
      <c r="M295" s="4">
        <v>2600</v>
      </c>
      <c r="N295" s="4">
        <v>261</v>
      </c>
      <c r="O295" s="5">
        <v>42130</v>
      </c>
      <c r="P295" s="6" t="s">
        <v>11</v>
      </c>
      <c r="R295" s="17">
        <f t="shared" si="41"/>
        <v>840.21</v>
      </c>
      <c r="S295" s="17">
        <f t="shared" si="40"/>
        <v>0</v>
      </c>
    </row>
    <row r="296" spans="1:21" x14ac:dyDescent="0.25">
      <c r="B296" s="69">
        <v>280</v>
      </c>
      <c r="C296" s="5">
        <v>42124</v>
      </c>
      <c r="D296" s="6" t="s">
        <v>14</v>
      </c>
      <c r="E296" s="6" t="s">
        <v>326</v>
      </c>
      <c r="F296" s="7">
        <f t="shared" si="42"/>
        <v>1134.625</v>
      </c>
      <c r="G296" s="7">
        <v>181.54</v>
      </c>
      <c r="H296" s="7">
        <f t="shared" si="38"/>
        <v>1316.165</v>
      </c>
      <c r="I296" s="4" t="s">
        <v>55</v>
      </c>
      <c r="J296" s="34" t="s">
        <v>18</v>
      </c>
      <c r="K296" s="4">
        <v>17488</v>
      </c>
      <c r="L296" s="4">
        <v>4</v>
      </c>
      <c r="M296" s="4">
        <v>2600</v>
      </c>
      <c r="N296" s="4">
        <v>261</v>
      </c>
      <c r="O296" s="5">
        <v>42130</v>
      </c>
      <c r="P296" s="6" t="s">
        <v>11</v>
      </c>
      <c r="R296" s="17">
        <f t="shared" si="41"/>
        <v>181.54</v>
      </c>
      <c r="S296" s="17">
        <f t="shared" si="40"/>
        <v>0</v>
      </c>
    </row>
    <row r="297" spans="1:21" x14ac:dyDescent="0.25">
      <c r="B297" s="69">
        <v>281</v>
      </c>
      <c r="C297" s="5">
        <v>42124</v>
      </c>
      <c r="D297" s="6" t="s">
        <v>8</v>
      </c>
      <c r="E297" s="6" t="s">
        <v>327</v>
      </c>
      <c r="F297" s="7">
        <f t="shared" si="42"/>
        <v>839.1875</v>
      </c>
      <c r="G297" s="7">
        <v>134.27000000000001</v>
      </c>
      <c r="H297" s="7">
        <f t="shared" si="38"/>
        <v>973.45749999999998</v>
      </c>
      <c r="I297" s="4" t="s">
        <v>55</v>
      </c>
      <c r="J297" s="34" t="s">
        <v>18</v>
      </c>
      <c r="K297" s="4">
        <v>17489</v>
      </c>
      <c r="L297" s="4">
        <v>2</v>
      </c>
      <c r="M297" s="4">
        <v>2600</v>
      </c>
      <c r="N297" s="4">
        <v>261</v>
      </c>
      <c r="O297" s="5">
        <v>42130</v>
      </c>
      <c r="P297" s="6" t="s">
        <v>11</v>
      </c>
      <c r="R297" s="17">
        <f t="shared" si="41"/>
        <v>134.27000000000001</v>
      </c>
      <c r="S297" s="17">
        <f t="shared" si="40"/>
        <v>0</v>
      </c>
    </row>
    <row r="298" spans="1:21" x14ac:dyDescent="0.25">
      <c r="B298" s="69">
        <v>282</v>
      </c>
      <c r="C298" s="5">
        <v>42124</v>
      </c>
      <c r="D298" s="6" t="s">
        <v>19</v>
      </c>
      <c r="E298" s="6" t="s">
        <v>323</v>
      </c>
      <c r="F298" s="7">
        <f t="shared" si="42"/>
        <v>520.3125</v>
      </c>
      <c r="G298" s="7">
        <v>83.25</v>
      </c>
      <c r="H298" s="7">
        <f t="shared" si="38"/>
        <v>603.5625</v>
      </c>
      <c r="I298" s="4" t="s">
        <v>55</v>
      </c>
      <c r="J298" s="34" t="s">
        <v>18</v>
      </c>
      <c r="K298" s="4">
        <v>17490</v>
      </c>
      <c r="L298" s="4">
        <v>3</v>
      </c>
      <c r="M298" s="4">
        <v>2600</v>
      </c>
      <c r="N298" s="4">
        <v>261</v>
      </c>
      <c r="O298" s="5">
        <v>42130</v>
      </c>
      <c r="P298" s="6" t="s">
        <v>11</v>
      </c>
      <c r="R298" s="17">
        <f t="shared" si="41"/>
        <v>83.25</v>
      </c>
      <c r="S298" s="17">
        <f t="shared" si="40"/>
        <v>0</v>
      </c>
    </row>
    <row r="299" spans="1:21" x14ac:dyDescent="0.25">
      <c r="B299" s="69">
        <v>283</v>
      </c>
      <c r="C299" s="5">
        <v>42124</v>
      </c>
      <c r="D299" s="6" t="s">
        <v>20</v>
      </c>
      <c r="E299" s="6" t="s">
        <v>323</v>
      </c>
      <c r="F299" s="7">
        <f t="shared" si="42"/>
        <v>2064.4375</v>
      </c>
      <c r="G299" s="7">
        <v>330.31</v>
      </c>
      <c r="H299" s="7">
        <f t="shared" si="38"/>
        <v>2394.7474999999999</v>
      </c>
      <c r="I299" s="4" t="s">
        <v>55</v>
      </c>
      <c r="J299" s="34" t="s">
        <v>18</v>
      </c>
      <c r="K299" s="4">
        <v>17491</v>
      </c>
      <c r="L299" s="4">
        <v>1</v>
      </c>
      <c r="M299" s="4">
        <v>2600</v>
      </c>
      <c r="N299" s="4">
        <v>261</v>
      </c>
      <c r="O299" s="5">
        <v>42130</v>
      </c>
      <c r="P299" s="6" t="s">
        <v>11</v>
      </c>
      <c r="R299" s="17">
        <f t="shared" si="41"/>
        <v>330.31</v>
      </c>
      <c r="S299" s="17">
        <f t="shared" si="40"/>
        <v>0</v>
      </c>
    </row>
    <row r="300" spans="1:21" s="15" customFormat="1" x14ac:dyDescent="0.25">
      <c r="A300" s="71"/>
      <c r="B300" s="53"/>
      <c r="C300" s="21"/>
      <c r="D300" s="22"/>
      <c r="E300" s="22"/>
      <c r="F300" s="68"/>
      <c r="G300" s="68"/>
      <c r="H300" s="68"/>
      <c r="I300" s="20"/>
      <c r="J300" s="23"/>
      <c r="K300" s="20"/>
      <c r="L300" s="20"/>
      <c r="M300" s="20"/>
      <c r="N300" s="20"/>
      <c r="O300" s="21"/>
      <c r="P300" s="22"/>
      <c r="R300" s="17"/>
      <c r="S300" s="17"/>
    </row>
    <row r="301" spans="1:21" s="15" customFormat="1" x14ac:dyDescent="0.25">
      <c r="A301" s="71"/>
      <c r="B301" s="51" t="s">
        <v>69</v>
      </c>
      <c r="C301" s="44" t="s">
        <v>69</v>
      </c>
      <c r="D301" s="24" t="s">
        <v>69</v>
      </c>
      <c r="E301" s="30" t="s">
        <v>69</v>
      </c>
      <c r="F301" s="28" t="s">
        <v>69</v>
      </c>
      <c r="G301" s="28" t="s">
        <v>69</v>
      </c>
      <c r="H301" s="31" t="s">
        <v>69</v>
      </c>
      <c r="I301" s="29" t="s">
        <v>69</v>
      </c>
      <c r="J301" s="23" t="s">
        <v>69</v>
      </c>
      <c r="K301" s="20" t="s">
        <v>69</v>
      </c>
      <c r="L301" s="20" t="s">
        <v>69</v>
      </c>
      <c r="M301" s="20" t="s">
        <v>69</v>
      </c>
      <c r="N301" s="20" t="s">
        <v>69</v>
      </c>
      <c r="O301" s="21" t="s">
        <v>69</v>
      </c>
      <c r="P301" s="22" t="s">
        <v>69</v>
      </c>
      <c r="S301" s="38"/>
    </row>
    <row r="302" spans="1:21" s="15" customFormat="1" x14ac:dyDescent="0.25">
      <c r="A302" s="71"/>
      <c r="B302" s="89">
        <v>42125</v>
      </c>
      <c r="C302" s="89"/>
      <c r="D302" s="24" t="s">
        <v>69</v>
      </c>
      <c r="E302" s="30" t="s">
        <v>69</v>
      </c>
      <c r="F302" s="28" t="s">
        <v>69</v>
      </c>
      <c r="G302" s="28" t="s">
        <v>69</v>
      </c>
      <c r="H302" s="31" t="s">
        <v>69</v>
      </c>
      <c r="I302" s="29" t="s">
        <v>69</v>
      </c>
      <c r="J302" s="23" t="s">
        <v>69</v>
      </c>
      <c r="K302" s="20" t="s">
        <v>69</v>
      </c>
      <c r="L302" s="20" t="s">
        <v>69</v>
      </c>
      <c r="M302" s="20" t="s">
        <v>69</v>
      </c>
      <c r="N302" s="20" t="s">
        <v>69</v>
      </c>
      <c r="O302" s="21" t="s">
        <v>69</v>
      </c>
      <c r="P302" s="22" t="s">
        <v>69</v>
      </c>
    </row>
    <row r="303" spans="1:21" s="58" customFormat="1" ht="8.25" customHeight="1" x14ac:dyDescent="0.25">
      <c r="A303" s="70"/>
      <c r="B303" s="81"/>
      <c r="C303" s="59"/>
      <c r="D303" s="74"/>
      <c r="E303" s="74"/>
      <c r="F303" s="74"/>
      <c r="G303" s="75"/>
      <c r="H303" s="76"/>
      <c r="I303" s="77"/>
      <c r="J303" s="78"/>
      <c r="K303" s="77"/>
      <c r="L303" s="77"/>
      <c r="M303" s="77"/>
      <c r="N303" s="77"/>
      <c r="O303" s="79"/>
      <c r="P303" s="80"/>
    </row>
    <row r="304" spans="1:21" s="15" customFormat="1" x14ac:dyDescent="0.25">
      <c r="A304" s="71"/>
      <c r="B304" s="69">
        <v>284</v>
      </c>
      <c r="C304" s="5">
        <v>42127</v>
      </c>
      <c r="D304" s="6" t="s">
        <v>14</v>
      </c>
      <c r="E304" s="6" t="s">
        <v>17</v>
      </c>
      <c r="F304" s="7">
        <v>6040.45</v>
      </c>
      <c r="G304" s="7">
        <v>966.47</v>
      </c>
      <c r="H304" s="7">
        <f>SUM(F304:G304)</f>
        <v>7006.92</v>
      </c>
      <c r="I304" s="4" t="s">
        <v>55</v>
      </c>
      <c r="J304" s="34" t="s">
        <v>10</v>
      </c>
      <c r="K304" s="4">
        <v>10208533</v>
      </c>
      <c r="L304" s="4">
        <v>4</v>
      </c>
      <c r="M304" s="4">
        <v>3100</v>
      </c>
      <c r="N304" s="4">
        <v>311</v>
      </c>
      <c r="O304" s="5">
        <v>42130</v>
      </c>
      <c r="P304" s="6" t="s">
        <v>11</v>
      </c>
      <c r="R304" s="17">
        <f t="shared" ref="R304:R313" si="43">F304*0.16</f>
        <v>966.47199999999998</v>
      </c>
      <c r="S304" s="17">
        <f t="shared" ref="S304:S335" si="44">R304-G304</f>
        <v>1.9999999999527063E-3</v>
      </c>
      <c r="U304" s="38"/>
    </row>
    <row r="305" spans="1:19" x14ac:dyDescent="0.25">
      <c r="B305" s="69">
        <v>285</v>
      </c>
      <c r="C305" s="5">
        <v>42128</v>
      </c>
      <c r="D305" s="6" t="s">
        <v>8</v>
      </c>
      <c r="E305" s="6" t="s">
        <v>9</v>
      </c>
      <c r="F305" s="7">
        <v>1974.212</v>
      </c>
      <c r="G305" s="7">
        <v>315.87</v>
      </c>
      <c r="H305" s="7">
        <f>SUM(F305:G305)</f>
        <v>2290.0819999999999</v>
      </c>
      <c r="I305" s="4" t="s">
        <v>55</v>
      </c>
      <c r="J305" s="33" t="s">
        <v>10</v>
      </c>
      <c r="K305" s="4">
        <v>10216798</v>
      </c>
      <c r="L305" s="4">
        <v>2</v>
      </c>
      <c r="M305" s="4">
        <v>3100</v>
      </c>
      <c r="N305" s="4">
        <v>311</v>
      </c>
      <c r="O305" s="5">
        <v>42130</v>
      </c>
      <c r="P305" s="6" t="s">
        <v>11</v>
      </c>
      <c r="R305" s="17">
        <f t="shared" si="43"/>
        <v>315.87392</v>
      </c>
      <c r="S305" s="17">
        <f t="shared" si="44"/>
        <v>3.9199999999937063E-3</v>
      </c>
    </row>
    <row r="306" spans="1:19" x14ac:dyDescent="0.25">
      <c r="B306" s="69">
        <v>286</v>
      </c>
      <c r="C306" s="5">
        <v>42126</v>
      </c>
      <c r="D306" s="6" t="s">
        <v>14</v>
      </c>
      <c r="E306" s="6" t="s">
        <v>16</v>
      </c>
      <c r="F306" s="7">
        <v>42044.45</v>
      </c>
      <c r="G306" s="7">
        <v>6727.11</v>
      </c>
      <c r="H306" s="7">
        <f t="shared" ref="H306:H312" si="45">SUM(F306:G306)</f>
        <v>48771.56</v>
      </c>
      <c r="I306" s="4" t="s">
        <v>55</v>
      </c>
      <c r="J306" s="34" t="s">
        <v>10</v>
      </c>
      <c r="K306" s="4">
        <v>10202975</v>
      </c>
      <c r="L306" s="4">
        <v>4</v>
      </c>
      <c r="M306" s="4">
        <v>3100</v>
      </c>
      <c r="N306" s="4">
        <v>311</v>
      </c>
      <c r="O306" s="5">
        <v>42130</v>
      </c>
      <c r="P306" s="6" t="s">
        <v>11</v>
      </c>
      <c r="R306" s="17">
        <f t="shared" si="43"/>
        <v>6727.1120000000001</v>
      </c>
      <c r="S306" s="17">
        <f t="shared" si="44"/>
        <v>2.0000000004074536E-3</v>
      </c>
    </row>
    <row r="307" spans="1:19" x14ac:dyDescent="0.25">
      <c r="B307" s="69">
        <v>287</v>
      </c>
      <c r="C307" s="5">
        <v>42126</v>
      </c>
      <c r="D307" s="6" t="s">
        <v>14</v>
      </c>
      <c r="E307" s="6" t="s">
        <v>15</v>
      </c>
      <c r="F307" s="7">
        <v>15818.92</v>
      </c>
      <c r="G307" s="7">
        <v>2531.02</v>
      </c>
      <c r="H307" s="7">
        <f t="shared" si="45"/>
        <v>18349.939999999999</v>
      </c>
      <c r="I307" s="4" t="s">
        <v>55</v>
      </c>
      <c r="J307" s="34" t="s">
        <v>10</v>
      </c>
      <c r="K307" s="4">
        <v>102029585</v>
      </c>
      <c r="L307" s="4">
        <v>4</v>
      </c>
      <c r="M307" s="4">
        <v>3100</v>
      </c>
      <c r="N307" s="4">
        <v>311</v>
      </c>
      <c r="O307" s="5">
        <v>42130</v>
      </c>
      <c r="P307" s="6" t="s">
        <v>11</v>
      </c>
      <c r="R307" s="17">
        <f t="shared" si="43"/>
        <v>2531.0272</v>
      </c>
      <c r="S307" s="17">
        <f t="shared" si="44"/>
        <v>7.2000000000116415E-3</v>
      </c>
    </row>
    <row r="308" spans="1:19" x14ac:dyDescent="0.25">
      <c r="B308" s="69">
        <v>288</v>
      </c>
      <c r="C308" s="5">
        <v>42130</v>
      </c>
      <c r="D308" s="6" t="s">
        <v>8</v>
      </c>
      <c r="E308" s="6" t="s">
        <v>12</v>
      </c>
      <c r="F308" s="7">
        <v>1074.1199999999999</v>
      </c>
      <c r="G308" s="7">
        <v>171.83</v>
      </c>
      <c r="H308" s="7">
        <f t="shared" si="45"/>
        <v>1245.9499999999998</v>
      </c>
      <c r="I308" s="4" t="s">
        <v>55</v>
      </c>
      <c r="J308" s="34" t="s">
        <v>13</v>
      </c>
      <c r="K308" s="4">
        <v>60315040069511</v>
      </c>
      <c r="L308" s="4">
        <v>2</v>
      </c>
      <c r="M308" s="4">
        <v>3100</v>
      </c>
      <c r="N308" s="4">
        <v>314</v>
      </c>
      <c r="O308" s="5">
        <v>42130</v>
      </c>
      <c r="P308" s="6" t="s">
        <v>11</v>
      </c>
      <c r="R308" s="17">
        <f t="shared" si="43"/>
        <v>171.85919999999999</v>
      </c>
      <c r="S308" s="17">
        <f t="shared" si="44"/>
        <v>2.919999999997458E-2</v>
      </c>
    </row>
    <row r="309" spans="1:19" x14ac:dyDescent="0.25">
      <c r="B309" s="69">
        <v>289</v>
      </c>
      <c r="C309" s="5">
        <v>42131</v>
      </c>
      <c r="D309" s="6" t="s">
        <v>20</v>
      </c>
      <c r="E309" s="6" t="s">
        <v>329</v>
      </c>
      <c r="F309" s="7">
        <v>581.9</v>
      </c>
      <c r="G309" s="7">
        <v>93.1</v>
      </c>
      <c r="H309" s="7">
        <f t="shared" si="45"/>
        <v>675</v>
      </c>
      <c r="I309" s="4" t="s">
        <v>22</v>
      </c>
      <c r="J309" s="34" t="s">
        <v>52</v>
      </c>
      <c r="K309" s="4">
        <v>1163</v>
      </c>
      <c r="L309" s="4">
        <v>1</v>
      </c>
      <c r="M309" s="4">
        <v>4400</v>
      </c>
      <c r="N309" s="4">
        <v>441</v>
      </c>
      <c r="O309" s="5">
        <v>42131</v>
      </c>
      <c r="P309" s="6" t="s">
        <v>11</v>
      </c>
      <c r="R309" s="17">
        <f t="shared" si="43"/>
        <v>93.103999999999999</v>
      </c>
      <c r="S309" s="17">
        <f t="shared" si="44"/>
        <v>4.0000000000048885E-3</v>
      </c>
    </row>
    <row r="310" spans="1:19" x14ac:dyDescent="0.25">
      <c r="B310" s="69">
        <v>290</v>
      </c>
      <c r="C310" s="5">
        <v>42132</v>
      </c>
      <c r="D310" s="6" t="s">
        <v>20</v>
      </c>
      <c r="E310" s="6" t="s">
        <v>330</v>
      </c>
      <c r="F310" s="7">
        <v>4043.1</v>
      </c>
      <c r="G310" s="7">
        <v>646.9</v>
      </c>
      <c r="H310" s="7">
        <f t="shared" si="45"/>
        <v>4690</v>
      </c>
      <c r="I310" s="4" t="s">
        <v>22</v>
      </c>
      <c r="J310" s="34" t="s">
        <v>331</v>
      </c>
      <c r="K310" s="4" t="s">
        <v>332</v>
      </c>
      <c r="L310" s="4">
        <v>1</v>
      </c>
      <c r="M310" s="4">
        <v>4400</v>
      </c>
      <c r="N310" s="4">
        <v>441</v>
      </c>
      <c r="O310" s="5">
        <v>42132</v>
      </c>
      <c r="P310" s="6" t="s">
        <v>11</v>
      </c>
      <c r="R310" s="17">
        <f t="shared" si="43"/>
        <v>646.89599999999996</v>
      </c>
      <c r="S310" s="17">
        <f t="shared" si="44"/>
        <v>-4.0000000000190994E-3</v>
      </c>
    </row>
    <row r="311" spans="1:19" x14ac:dyDescent="0.25">
      <c r="B311" s="69">
        <v>291</v>
      </c>
      <c r="C311" s="5">
        <v>42132</v>
      </c>
      <c r="D311" s="6" t="s">
        <v>20</v>
      </c>
      <c r="E311" s="6" t="s">
        <v>333</v>
      </c>
      <c r="F311" s="7">
        <v>740.52</v>
      </c>
      <c r="G311" s="7">
        <v>118.48</v>
      </c>
      <c r="H311" s="7">
        <f t="shared" si="45"/>
        <v>859</v>
      </c>
      <c r="I311" s="4" t="s">
        <v>22</v>
      </c>
      <c r="J311" s="34" t="s">
        <v>334</v>
      </c>
      <c r="K311" s="4">
        <v>442</v>
      </c>
      <c r="L311" s="4">
        <v>1</v>
      </c>
      <c r="M311" s="4">
        <v>4400</v>
      </c>
      <c r="N311" s="4">
        <v>441</v>
      </c>
      <c r="O311" s="5">
        <v>42132</v>
      </c>
      <c r="P311" s="6" t="s">
        <v>11</v>
      </c>
      <c r="R311" s="17">
        <f t="shared" si="43"/>
        <v>118.4832</v>
      </c>
      <c r="S311" s="17">
        <f t="shared" si="44"/>
        <v>3.1999999999925421E-3</v>
      </c>
    </row>
    <row r="312" spans="1:19" x14ac:dyDescent="0.25">
      <c r="B312" s="69">
        <v>292</v>
      </c>
      <c r="C312" s="5">
        <v>42132</v>
      </c>
      <c r="D312" s="6" t="s">
        <v>20</v>
      </c>
      <c r="E312" s="6" t="s">
        <v>335</v>
      </c>
      <c r="F312" s="7">
        <v>1533.62</v>
      </c>
      <c r="G312" s="7">
        <v>245.38</v>
      </c>
      <c r="H312" s="7">
        <f t="shared" si="45"/>
        <v>1779</v>
      </c>
      <c r="I312" s="4" t="s">
        <v>22</v>
      </c>
      <c r="J312" s="34" t="s">
        <v>42</v>
      </c>
      <c r="K312" s="4">
        <v>1156</v>
      </c>
      <c r="L312" s="4">
        <v>1</v>
      </c>
      <c r="M312" s="4">
        <v>4400</v>
      </c>
      <c r="N312" s="4">
        <v>441</v>
      </c>
      <c r="O312" s="5">
        <v>42132</v>
      </c>
      <c r="P312" s="6" t="s">
        <v>11</v>
      </c>
      <c r="R312" s="17">
        <f t="shared" si="43"/>
        <v>245.3792</v>
      </c>
      <c r="S312" s="17">
        <f t="shared" si="44"/>
        <v>-7.9999999999813554E-4</v>
      </c>
    </row>
    <row r="313" spans="1:19" x14ac:dyDescent="0.25">
      <c r="B313" s="69">
        <v>293</v>
      </c>
      <c r="C313" s="5">
        <v>42135</v>
      </c>
      <c r="D313" s="6" t="s">
        <v>20</v>
      </c>
      <c r="E313" s="6" t="s">
        <v>336</v>
      </c>
      <c r="F313" s="45">
        <f>G313/0.16</f>
        <v>193.9375</v>
      </c>
      <c r="G313" s="45">
        <v>31.03</v>
      </c>
      <c r="H313" s="45">
        <f t="shared" ref="H313:H318" si="46">SUM(F313:G313)</f>
        <v>224.9675</v>
      </c>
      <c r="I313" s="4" t="s">
        <v>22</v>
      </c>
      <c r="J313" s="34" t="s">
        <v>337</v>
      </c>
      <c r="K313" s="4">
        <v>493</v>
      </c>
      <c r="L313" s="4">
        <v>1</v>
      </c>
      <c r="M313" s="4">
        <v>4400</v>
      </c>
      <c r="N313" s="4">
        <v>441</v>
      </c>
      <c r="O313" s="5">
        <v>42135</v>
      </c>
      <c r="P313" s="6" t="s">
        <v>11</v>
      </c>
      <c r="R313" s="17">
        <f t="shared" si="43"/>
        <v>31.03</v>
      </c>
      <c r="S313" s="17">
        <f t="shared" si="44"/>
        <v>0</v>
      </c>
    </row>
    <row r="314" spans="1:19" s="15" customFormat="1" x14ac:dyDescent="0.25">
      <c r="A314" s="71"/>
      <c r="B314" s="69">
        <v>294</v>
      </c>
      <c r="C314" s="5">
        <v>42136</v>
      </c>
      <c r="D314" s="6" t="s">
        <v>8</v>
      </c>
      <c r="E314" s="6" t="s">
        <v>374</v>
      </c>
      <c r="F314" s="45">
        <v>135</v>
      </c>
      <c r="G314" s="45">
        <v>0</v>
      </c>
      <c r="H314" s="45">
        <f t="shared" si="46"/>
        <v>135</v>
      </c>
      <c r="I314" s="4" t="s">
        <v>22</v>
      </c>
      <c r="J314" s="34" t="s">
        <v>375</v>
      </c>
      <c r="K314" s="4">
        <v>502568</v>
      </c>
      <c r="L314" s="4">
        <v>1</v>
      </c>
      <c r="M314" s="4">
        <v>3100</v>
      </c>
      <c r="N314" s="4">
        <v>318</v>
      </c>
      <c r="O314" s="5">
        <v>42136</v>
      </c>
      <c r="P314" s="6" t="s">
        <v>11</v>
      </c>
      <c r="R314" s="17">
        <v>0</v>
      </c>
      <c r="S314" s="17">
        <f t="shared" si="44"/>
        <v>0</v>
      </c>
    </row>
    <row r="315" spans="1:19" x14ac:dyDescent="0.25">
      <c r="B315" s="69">
        <v>295</v>
      </c>
      <c r="C315" s="5">
        <v>42138</v>
      </c>
      <c r="D315" s="6" t="s">
        <v>14</v>
      </c>
      <c r="E315" s="6" t="s">
        <v>285</v>
      </c>
      <c r="F315" s="7">
        <v>24500</v>
      </c>
      <c r="G315" s="7">
        <v>3920</v>
      </c>
      <c r="H315" s="45">
        <f t="shared" si="46"/>
        <v>28420</v>
      </c>
      <c r="I315" s="4" t="s">
        <v>55</v>
      </c>
      <c r="J315" s="34" t="s">
        <v>24</v>
      </c>
      <c r="K315" s="4">
        <v>218</v>
      </c>
      <c r="L315" s="4">
        <v>4</v>
      </c>
      <c r="M315" s="4">
        <v>2500</v>
      </c>
      <c r="N315" s="4">
        <v>259</v>
      </c>
      <c r="O315" s="5">
        <v>42138</v>
      </c>
      <c r="P315" s="6" t="s">
        <v>11</v>
      </c>
      <c r="R315" s="17">
        <f t="shared" ref="R315:R330" si="47">F315*0.16</f>
        <v>3920</v>
      </c>
      <c r="S315" s="17">
        <f t="shared" si="44"/>
        <v>0</v>
      </c>
    </row>
    <row r="316" spans="1:19" x14ac:dyDescent="0.25">
      <c r="B316" s="69">
        <v>296</v>
      </c>
      <c r="C316" s="5">
        <v>42139</v>
      </c>
      <c r="D316" s="6" t="s">
        <v>14</v>
      </c>
      <c r="E316" s="6" t="s">
        <v>72</v>
      </c>
      <c r="F316" s="7">
        <v>172.41</v>
      </c>
      <c r="G316" s="7">
        <v>27.59</v>
      </c>
      <c r="H316" s="45">
        <f t="shared" si="46"/>
        <v>200</v>
      </c>
      <c r="I316" s="4" t="s">
        <v>22</v>
      </c>
      <c r="J316" s="34" t="s">
        <v>42</v>
      </c>
      <c r="K316" s="4">
        <v>7447</v>
      </c>
      <c r="L316" s="4">
        <v>4</v>
      </c>
      <c r="M316" s="4">
        <v>3100</v>
      </c>
      <c r="N316" s="4">
        <v>315</v>
      </c>
      <c r="O316" s="5">
        <v>42139</v>
      </c>
      <c r="P316" s="6" t="s">
        <v>11</v>
      </c>
      <c r="R316" s="17">
        <f t="shared" si="47"/>
        <v>27.585599999999999</v>
      </c>
      <c r="S316" s="17">
        <f t="shared" si="44"/>
        <v>-4.4000000000004036E-3</v>
      </c>
    </row>
    <row r="317" spans="1:19" x14ac:dyDescent="0.25">
      <c r="B317" s="69">
        <v>297</v>
      </c>
      <c r="C317" s="5">
        <v>42139</v>
      </c>
      <c r="D317" s="6" t="s">
        <v>14</v>
      </c>
      <c r="E317" s="6" t="s">
        <v>340</v>
      </c>
      <c r="F317" s="7">
        <v>129.31020000000001</v>
      </c>
      <c r="G317" s="7">
        <v>20.689599999999999</v>
      </c>
      <c r="H317" s="45">
        <f t="shared" si="46"/>
        <v>149.99979999999999</v>
      </c>
      <c r="I317" s="4" t="s">
        <v>22</v>
      </c>
      <c r="J317" s="34" t="s">
        <v>339</v>
      </c>
      <c r="K317" s="4" t="s">
        <v>338</v>
      </c>
      <c r="L317" s="4">
        <v>4</v>
      </c>
      <c r="M317" s="4">
        <v>2900</v>
      </c>
      <c r="N317" s="4">
        <v>291</v>
      </c>
      <c r="O317" s="5">
        <v>42139</v>
      </c>
      <c r="P317" s="6" t="s">
        <v>11</v>
      </c>
      <c r="R317" s="17">
        <f t="shared" si="47"/>
        <v>20.689632000000003</v>
      </c>
      <c r="S317" s="17">
        <f t="shared" si="44"/>
        <v>3.2000000004472895E-5</v>
      </c>
    </row>
    <row r="318" spans="1:19" x14ac:dyDescent="0.25">
      <c r="B318" s="69">
        <v>298</v>
      </c>
      <c r="C318" s="5">
        <v>42139</v>
      </c>
      <c r="D318" s="6" t="s">
        <v>14</v>
      </c>
      <c r="E318" s="6" t="s">
        <v>29</v>
      </c>
      <c r="F318" s="7">
        <v>33043.42</v>
      </c>
      <c r="G318" s="7">
        <v>5286.94</v>
      </c>
      <c r="H318" s="45">
        <f t="shared" si="46"/>
        <v>38330.36</v>
      </c>
      <c r="I318" s="4" t="s">
        <v>55</v>
      </c>
      <c r="J318" s="34" t="s">
        <v>10</v>
      </c>
      <c r="K318" s="4">
        <v>10263248</v>
      </c>
      <c r="L318" s="4">
        <v>4</v>
      </c>
      <c r="M318" s="4">
        <v>3100</v>
      </c>
      <c r="N318" s="4">
        <v>311</v>
      </c>
      <c r="O318" s="5">
        <v>42143</v>
      </c>
      <c r="P318" s="6" t="s">
        <v>11</v>
      </c>
      <c r="R318" s="17">
        <f t="shared" si="47"/>
        <v>5286.9471999999996</v>
      </c>
      <c r="S318" s="17">
        <f t="shared" si="44"/>
        <v>7.2000000000116415E-3</v>
      </c>
    </row>
    <row r="319" spans="1:19" x14ac:dyDescent="0.25">
      <c r="B319" s="69">
        <v>299</v>
      </c>
      <c r="C319" s="5">
        <v>42139</v>
      </c>
      <c r="D319" s="6" t="s">
        <v>14</v>
      </c>
      <c r="E319" s="6" t="s">
        <v>30</v>
      </c>
      <c r="F319" s="7">
        <v>36900.300000000003</v>
      </c>
      <c r="G319" s="7">
        <v>5904.04</v>
      </c>
      <c r="H319" s="7">
        <f t="shared" ref="H319:H353" si="48">SUM(F319:G319)</f>
        <v>42804.340000000004</v>
      </c>
      <c r="I319" s="4" t="s">
        <v>55</v>
      </c>
      <c r="J319" s="34" t="s">
        <v>10</v>
      </c>
      <c r="K319" s="4">
        <v>10263261</v>
      </c>
      <c r="L319" s="4">
        <v>4</v>
      </c>
      <c r="M319" s="4">
        <v>3100</v>
      </c>
      <c r="N319" s="4">
        <v>311</v>
      </c>
      <c r="O319" s="5">
        <v>42143</v>
      </c>
      <c r="P319" s="6" t="s">
        <v>11</v>
      </c>
      <c r="R319" s="17">
        <f t="shared" si="47"/>
        <v>5904.0480000000007</v>
      </c>
      <c r="S319" s="17">
        <f t="shared" si="44"/>
        <v>8.0000000007203198E-3</v>
      </c>
    </row>
    <row r="320" spans="1:19" x14ac:dyDescent="0.25">
      <c r="B320" s="69">
        <v>300</v>
      </c>
      <c r="C320" s="5">
        <v>42139</v>
      </c>
      <c r="D320" s="6" t="s">
        <v>14</v>
      </c>
      <c r="E320" s="6" t="s">
        <v>31</v>
      </c>
      <c r="F320" s="7">
        <v>17730.13</v>
      </c>
      <c r="G320" s="7">
        <v>2836.82</v>
      </c>
      <c r="H320" s="7">
        <f t="shared" si="48"/>
        <v>20566.95</v>
      </c>
      <c r="I320" s="4" t="s">
        <v>55</v>
      </c>
      <c r="J320" s="34" t="s">
        <v>10</v>
      </c>
      <c r="K320" s="4">
        <v>10263266</v>
      </c>
      <c r="L320" s="4">
        <v>4</v>
      </c>
      <c r="M320" s="4">
        <v>3100</v>
      </c>
      <c r="N320" s="4">
        <v>311</v>
      </c>
      <c r="O320" s="5">
        <v>42143</v>
      </c>
      <c r="P320" s="6" t="s">
        <v>11</v>
      </c>
      <c r="R320" s="17">
        <f t="shared" si="47"/>
        <v>2836.8208000000004</v>
      </c>
      <c r="S320" s="17">
        <f t="shared" si="44"/>
        <v>8.0000000025393092E-4</v>
      </c>
    </row>
    <row r="321" spans="2:19" x14ac:dyDescent="0.25">
      <c r="B321" s="69">
        <v>301</v>
      </c>
      <c r="C321" s="5">
        <v>42139</v>
      </c>
      <c r="D321" s="6" t="s">
        <v>14</v>
      </c>
      <c r="E321" s="6" t="s">
        <v>233</v>
      </c>
      <c r="F321" s="7">
        <v>1587.7</v>
      </c>
      <c r="G321" s="7">
        <v>254.03</v>
      </c>
      <c r="H321" s="7">
        <f t="shared" si="48"/>
        <v>1841.73</v>
      </c>
      <c r="I321" s="4" t="s">
        <v>55</v>
      </c>
      <c r="J321" s="34" t="s">
        <v>10</v>
      </c>
      <c r="K321" s="4">
        <v>10263292</v>
      </c>
      <c r="L321" s="4">
        <v>4</v>
      </c>
      <c r="M321" s="4">
        <v>3100</v>
      </c>
      <c r="N321" s="4">
        <v>311</v>
      </c>
      <c r="O321" s="5">
        <v>42143</v>
      </c>
      <c r="P321" s="6" t="s">
        <v>11</v>
      </c>
      <c r="R321" s="17">
        <f t="shared" si="47"/>
        <v>254.03200000000001</v>
      </c>
      <c r="S321" s="17">
        <f t="shared" si="44"/>
        <v>2.0000000000095497E-3</v>
      </c>
    </row>
    <row r="322" spans="2:19" x14ac:dyDescent="0.25">
      <c r="B322" s="69">
        <v>302</v>
      </c>
      <c r="C322" s="5">
        <v>42139</v>
      </c>
      <c r="D322" s="6" t="s">
        <v>14</v>
      </c>
      <c r="E322" s="6" t="s">
        <v>33</v>
      </c>
      <c r="F322" s="7">
        <v>17468.400000000001</v>
      </c>
      <c r="G322" s="7">
        <v>2794.94</v>
      </c>
      <c r="H322" s="7">
        <f t="shared" si="48"/>
        <v>20263.34</v>
      </c>
      <c r="I322" s="4" t="s">
        <v>55</v>
      </c>
      <c r="J322" s="34" t="s">
        <v>10</v>
      </c>
      <c r="K322" s="4">
        <v>10263295</v>
      </c>
      <c r="L322" s="4">
        <v>4</v>
      </c>
      <c r="M322" s="4">
        <v>3100</v>
      </c>
      <c r="N322" s="4">
        <v>311</v>
      </c>
      <c r="O322" s="5">
        <v>42143</v>
      </c>
      <c r="P322" s="6" t="s">
        <v>11</v>
      </c>
      <c r="R322" s="17">
        <f t="shared" si="47"/>
        <v>2794.9440000000004</v>
      </c>
      <c r="S322" s="17">
        <f t="shared" si="44"/>
        <v>4.0000000003601599E-3</v>
      </c>
    </row>
    <row r="323" spans="2:19" x14ac:dyDescent="0.25">
      <c r="B323" s="69">
        <v>303</v>
      </c>
      <c r="C323" s="5">
        <v>42139</v>
      </c>
      <c r="D323" s="6" t="s">
        <v>14</v>
      </c>
      <c r="E323" s="6" t="s">
        <v>34</v>
      </c>
      <c r="F323" s="7">
        <v>38337.94</v>
      </c>
      <c r="G323" s="7">
        <v>6134.07</v>
      </c>
      <c r="H323" s="7">
        <f t="shared" si="48"/>
        <v>44472.01</v>
      </c>
      <c r="I323" s="4" t="s">
        <v>55</v>
      </c>
      <c r="J323" s="34" t="s">
        <v>10</v>
      </c>
      <c r="K323" s="4">
        <v>10263296</v>
      </c>
      <c r="L323" s="4">
        <v>4</v>
      </c>
      <c r="M323" s="4">
        <v>3100</v>
      </c>
      <c r="N323" s="4">
        <v>311</v>
      </c>
      <c r="O323" s="5">
        <v>42143</v>
      </c>
      <c r="P323" s="6" t="s">
        <v>11</v>
      </c>
      <c r="R323" s="17">
        <f t="shared" si="47"/>
        <v>6134.0704000000005</v>
      </c>
      <c r="S323" s="17">
        <f t="shared" si="44"/>
        <v>4.0000000080908649E-4</v>
      </c>
    </row>
    <row r="324" spans="2:19" x14ac:dyDescent="0.25">
      <c r="B324" s="69">
        <v>304</v>
      </c>
      <c r="C324" s="5">
        <v>42142</v>
      </c>
      <c r="D324" s="6" t="s">
        <v>14</v>
      </c>
      <c r="E324" s="6" t="s">
        <v>37</v>
      </c>
      <c r="F324" s="7">
        <v>7417.37</v>
      </c>
      <c r="G324" s="7">
        <v>1186.77</v>
      </c>
      <c r="H324" s="7">
        <f t="shared" si="48"/>
        <v>8604.14</v>
      </c>
      <c r="I324" s="4" t="s">
        <v>55</v>
      </c>
      <c r="J324" s="34" t="s">
        <v>10</v>
      </c>
      <c r="K324" s="4">
        <v>10299281</v>
      </c>
      <c r="L324" s="4">
        <v>4</v>
      </c>
      <c r="M324" s="4">
        <v>3100</v>
      </c>
      <c r="N324" s="4">
        <v>311</v>
      </c>
      <c r="O324" s="5">
        <v>42143</v>
      </c>
      <c r="P324" s="6" t="s">
        <v>11</v>
      </c>
      <c r="R324" s="17">
        <f t="shared" si="47"/>
        <v>1186.7791999999999</v>
      </c>
      <c r="S324" s="17">
        <f t="shared" si="44"/>
        <v>9.1999999999643478E-3</v>
      </c>
    </row>
    <row r="325" spans="2:19" x14ac:dyDescent="0.25">
      <c r="B325" s="69">
        <v>305</v>
      </c>
      <c r="C325" s="5">
        <v>42142</v>
      </c>
      <c r="D325" s="6" t="s">
        <v>14</v>
      </c>
      <c r="E325" s="6" t="s">
        <v>38</v>
      </c>
      <c r="F325" s="7">
        <v>4087.7</v>
      </c>
      <c r="G325" s="7">
        <v>654.03</v>
      </c>
      <c r="H325" s="7">
        <f t="shared" si="48"/>
        <v>4741.7299999999996</v>
      </c>
      <c r="I325" s="4" t="s">
        <v>55</v>
      </c>
      <c r="J325" s="34" t="s">
        <v>10</v>
      </c>
      <c r="K325" s="4">
        <v>10299278</v>
      </c>
      <c r="L325" s="4">
        <v>4</v>
      </c>
      <c r="M325" s="4">
        <v>3100</v>
      </c>
      <c r="N325" s="4">
        <v>311</v>
      </c>
      <c r="O325" s="5">
        <v>42143</v>
      </c>
      <c r="P325" s="6" t="s">
        <v>11</v>
      </c>
      <c r="R325" s="17">
        <f t="shared" si="47"/>
        <v>654.03200000000004</v>
      </c>
      <c r="S325" s="17">
        <f t="shared" si="44"/>
        <v>2.0000000000663931E-3</v>
      </c>
    </row>
    <row r="326" spans="2:19" x14ac:dyDescent="0.25">
      <c r="B326" s="69">
        <v>306</v>
      </c>
      <c r="C326" s="5">
        <v>42142</v>
      </c>
      <c r="D326" s="6" t="s">
        <v>14</v>
      </c>
      <c r="E326" s="6" t="s">
        <v>39</v>
      </c>
      <c r="F326" s="7">
        <v>19890.91</v>
      </c>
      <c r="G326" s="7">
        <v>3182.54</v>
      </c>
      <c r="H326" s="7">
        <f t="shared" si="48"/>
        <v>23073.45</v>
      </c>
      <c r="I326" s="4" t="s">
        <v>55</v>
      </c>
      <c r="J326" s="34" t="s">
        <v>10</v>
      </c>
      <c r="K326" s="4">
        <v>10299280</v>
      </c>
      <c r="L326" s="4">
        <v>4</v>
      </c>
      <c r="M326" s="4">
        <v>3100</v>
      </c>
      <c r="N326" s="4">
        <v>311</v>
      </c>
      <c r="O326" s="5">
        <v>42143</v>
      </c>
      <c r="P326" s="6" t="s">
        <v>11</v>
      </c>
      <c r="R326" s="17">
        <f t="shared" si="47"/>
        <v>3182.5455999999999</v>
      </c>
      <c r="S326" s="17">
        <f t="shared" si="44"/>
        <v>5.599999999958527E-3</v>
      </c>
    </row>
    <row r="327" spans="2:19" x14ac:dyDescent="0.25">
      <c r="B327" s="69">
        <v>307</v>
      </c>
      <c r="C327" s="5">
        <v>42142</v>
      </c>
      <c r="D327" s="6" t="s">
        <v>14</v>
      </c>
      <c r="E327" s="37" t="s">
        <v>40</v>
      </c>
      <c r="F327" s="7">
        <v>5912.48</v>
      </c>
      <c r="G327" s="7">
        <v>945.99</v>
      </c>
      <c r="H327" s="7">
        <f t="shared" si="48"/>
        <v>6858.4699999999993</v>
      </c>
      <c r="I327" s="4" t="s">
        <v>55</v>
      </c>
      <c r="J327" s="34" t="s">
        <v>10</v>
      </c>
      <c r="K327" s="4">
        <v>10299286</v>
      </c>
      <c r="L327" s="4">
        <v>4</v>
      </c>
      <c r="M327" s="4">
        <v>3100</v>
      </c>
      <c r="N327" s="4">
        <v>311</v>
      </c>
      <c r="O327" s="5">
        <v>42143</v>
      </c>
      <c r="P327" s="6" t="s">
        <v>11</v>
      </c>
      <c r="R327" s="17">
        <f t="shared" si="47"/>
        <v>945.99679999999989</v>
      </c>
      <c r="S327" s="17">
        <f t="shared" si="44"/>
        <v>6.7999999998846761E-3</v>
      </c>
    </row>
    <row r="328" spans="2:19" x14ac:dyDescent="0.25">
      <c r="B328" s="69">
        <v>308</v>
      </c>
      <c r="C328" s="5">
        <v>42142</v>
      </c>
      <c r="D328" s="6" t="s">
        <v>14</v>
      </c>
      <c r="E328" s="6" t="s">
        <v>84</v>
      </c>
      <c r="F328" s="7">
        <v>4490.74</v>
      </c>
      <c r="G328" s="7">
        <v>718.51</v>
      </c>
      <c r="H328" s="7">
        <f t="shared" si="48"/>
        <v>5209.25</v>
      </c>
      <c r="I328" s="4" t="s">
        <v>55</v>
      </c>
      <c r="J328" s="34" t="s">
        <v>10</v>
      </c>
      <c r="K328" s="4">
        <v>10299287</v>
      </c>
      <c r="L328" s="4">
        <v>4</v>
      </c>
      <c r="M328" s="4">
        <v>3100</v>
      </c>
      <c r="N328" s="4">
        <v>311</v>
      </c>
      <c r="O328" s="5">
        <v>42143</v>
      </c>
      <c r="P328" s="6" t="s">
        <v>11</v>
      </c>
      <c r="R328" s="17">
        <f t="shared" si="47"/>
        <v>718.51839999999993</v>
      </c>
      <c r="S328" s="17">
        <f t="shared" si="44"/>
        <v>8.3999999999377906E-3</v>
      </c>
    </row>
    <row r="329" spans="2:19" x14ac:dyDescent="0.25">
      <c r="B329" s="69">
        <v>309</v>
      </c>
      <c r="C329" s="5">
        <v>42142</v>
      </c>
      <c r="D329" s="6" t="s">
        <v>14</v>
      </c>
      <c r="E329" s="6" t="s">
        <v>78</v>
      </c>
      <c r="F329" s="7">
        <v>3580.01</v>
      </c>
      <c r="G329" s="7">
        <v>572.79999999999995</v>
      </c>
      <c r="H329" s="7">
        <f t="shared" si="48"/>
        <v>4152.8100000000004</v>
      </c>
      <c r="I329" s="4" t="s">
        <v>55</v>
      </c>
      <c r="J329" s="34" t="s">
        <v>10</v>
      </c>
      <c r="K329" s="4">
        <v>10299288</v>
      </c>
      <c r="L329" s="4">
        <v>4</v>
      </c>
      <c r="M329" s="4">
        <v>3100</v>
      </c>
      <c r="N329" s="4">
        <v>311</v>
      </c>
      <c r="O329" s="5">
        <v>42143</v>
      </c>
      <c r="P329" s="6" t="s">
        <v>11</v>
      </c>
      <c r="R329" s="17">
        <f t="shared" si="47"/>
        <v>572.80160000000001</v>
      </c>
      <c r="S329" s="17">
        <f t="shared" si="44"/>
        <v>1.6000000000531145E-3</v>
      </c>
    </row>
    <row r="330" spans="2:19" x14ac:dyDescent="0.25">
      <c r="B330" s="69">
        <v>310</v>
      </c>
      <c r="C330" s="5">
        <v>42142</v>
      </c>
      <c r="D330" s="6" t="s">
        <v>14</v>
      </c>
      <c r="E330" s="6" t="s">
        <v>63</v>
      </c>
      <c r="F330" s="7">
        <v>1903.39</v>
      </c>
      <c r="G330" s="7">
        <v>304.54000000000002</v>
      </c>
      <c r="H330" s="7">
        <f t="shared" si="48"/>
        <v>2207.9300000000003</v>
      </c>
      <c r="I330" s="4" t="s">
        <v>55</v>
      </c>
      <c r="J330" s="34" t="s">
        <v>10</v>
      </c>
      <c r="K330" s="4">
        <v>10299291</v>
      </c>
      <c r="L330" s="4">
        <v>4</v>
      </c>
      <c r="M330" s="4">
        <v>3100</v>
      </c>
      <c r="N330" s="4">
        <v>311</v>
      </c>
      <c r="O330" s="5">
        <v>42143</v>
      </c>
      <c r="P330" s="6" t="s">
        <v>11</v>
      </c>
      <c r="R330" s="17">
        <f t="shared" si="47"/>
        <v>304.54240000000004</v>
      </c>
      <c r="S330" s="17">
        <f t="shared" si="44"/>
        <v>2.4000000000228283E-3</v>
      </c>
    </row>
    <row r="331" spans="2:19" x14ac:dyDescent="0.25">
      <c r="B331" s="69">
        <v>311</v>
      </c>
      <c r="C331" s="5">
        <v>42143</v>
      </c>
      <c r="D331" s="6" t="s">
        <v>14</v>
      </c>
      <c r="E331" s="6" t="s">
        <v>41</v>
      </c>
      <c r="F331" s="7">
        <v>12691.26</v>
      </c>
      <c r="G331" s="7">
        <v>0</v>
      </c>
      <c r="H331" s="7">
        <f t="shared" si="48"/>
        <v>12691.26</v>
      </c>
      <c r="I331" s="4" t="s">
        <v>55</v>
      </c>
      <c r="J331" s="34" t="s">
        <v>10</v>
      </c>
      <c r="K331" s="4">
        <v>10299295</v>
      </c>
      <c r="L331" s="4">
        <v>4</v>
      </c>
      <c r="M331" s="4">
        <v>3100</v>
      </c>
      <c r="N331" s="4">
        <v>311</v>
      </c>
      <c r="O331" s="5">
        <v>42143</v>
      </c>
      <c r="P331" s="6" t="s">
        <v>11</v>
      </c>
      <c r="R331" s="17">
        <v>0</v>
      </c>
      <c r="S331" s="17">
        <f t="shared" si="44"/>
        <v>0</v>
      </c>
    </row>
    <row r="332" spans="2:19" x14ac:dyDescent="0.25">
      <c r="B332" s="69">
        <v>312</v>
      </c>
      <c r="C332" s="5">
        <v>42143</v>
      </c>
      <c r="D332" s="6" t="s">
        <v>8</v>
      </c>
      <c r="E332" s="6" t="s">
        <v>341</v>
      </c>
      <c r="F332" s="7">
        <v>10003</v>
      </c>
      <c r="G332" s="7">
        <v>0</v>
      </c>
      <c r="H332" s="7">
        <f t="shared" si="48"/>
        <v>10003</v>
      </c>
      <c r="I332" s="4" t="s">
        <v>55</v>
      </c>
      <c r="J332" s="35" t="s">
        <v>62</v>
      </c>
      <c r="K332" s="4">
        <v>127224151</v>
      </c>
      <c r="L332" s="4">
        <v>2</v>
      </c>
      <c r="M332" s="4">
        <v>3900</v>
      </c>
      <c r="N332" s="4">
        <v>392</v>
      </c>
      <c r="O332" s="5">
        <v>42143</v>
      </c>
      <c r="P332" s="6" t="s">
        <v>11</v>
      </c>
      <c r="R332" s="17">
        <v>0</v>
      </c>
      <c r="S332" s="17">
        <f t="shared" si="44"/>
        <v>0</v>
      </c>
    </row>
    <row r="333" spans="2:19" x14ac:dyDescent="0.25">
      <c r="B333" s="69">
        <v>313</v>
      </c>
      <c r="C333" s="5">
        <v>42143</v>
      </c>
      <c r="D333" s="6" t="s">
        <v>8</v>
      </c>
      <c r="E333" s="6" t="s">
        <v>342</v>
      </c>
      <c r="F333" s="7">
        <v>10004</v>
      </c>
      <c r="G333" s="7">
        <v>0</v>
      </c>
      <c r="H333" s="7">
        <f t="shared" si="48"/>
        <v>10004</v>
      </c>
      <c r="I333" s="4" t="s">
        <v>55</v>
      </c>
      <c r="J333" s="34" t="s">
        <v>62</v>
      </c>
      <c r="K333" s="4">
        <v>125717465</v>
      </c>
      <c r="L333" s="4">
        <v>2</v>
      </c>
      <c r="M333" s="4">
        <v>3900</v>
      </c>
      <c r="N333" s="4">
        <v>392</v>
      </c>
      <c r="O333" s="5">
        <v>42143</v>
      </c>
      <c r="P333" s="6" t="s">
        <v>11</v>
      </c>
      <c r="R333" s="17">
        <v>0</v>
      </c>
      <c r="S333" s="17">
        <f t="shared" si="44"/>
        <v>0</v>
      </c>
    </row>
    <row r="334" spans="2:19" x14ac:dyDescent="0.25">
      <c r="B334" s="69">
        <v>314</v>
      </c>
      <c r="C334" s="5">
        <v>42143</v>
      </c>
      <c r="D334" s="6" t="s">
        <v>8</v>
      </c>
      <c r="E334" s="6" t="s">
        <v>343</v>
      </c>
      <c r="F334" s="7">
        <v>10005</v>
      </c>
      <c r="G334" s="7">
        <v>0</v>
      </c>
      <c r="H334" s="7">
        <f t="shared" si="48"/>
        <v>10005</v>
      </c>
      <c r="I334" s="4" t="s">
        <v>55</v>
      </c>
      <c r="J334" s="34" t="s">
        <v>62</v>
      </c>
      <c r="K334" s="4">
        <v>126525152</v>
      </c>
      <c r="L334" s="4">
        <v>2</v>
      </c>
      <c r="M334" s="4">
        <v>3900</v>
      </c>
      <c r="N334" s="4">
        <v>392</v>
      </c>
      <c r="O334" s="5">
        <v>42143</v>
      </c>
      <c r="P334" s="6" t="s">
        <v>11</v>
      </c>
      <c r="R334" s="17">
        <v>0</v>
      </c>
      <c r="S334" s="17">
        <f t="shared" si="44"/>
        <v>0</v>
      </c>
    </row>
    <row r="335" spans="2:19" x14ac:dyDescent="0.25">
      <c r="B335" s="69">
        <v>315</v>
      </c>
      <c r="C335" s="5">
        <v>42143</v>
      </c>
      <c r="D335" s="6" t="s">
        <v>14</v>
      </c>
      <c r="E335" s="6" t="s">
        <v>101</v>
      </c>
      <c r="F335" s="7">
        <v>2844.83</v>
      </c>
      <c r="G335" s="7">
        <v>455.17</v>
      </c>
      <c r="H335" s="7">
        <f t="shared" si="48"/>
        <v>3300</v>
      </c>
      <c r="I335" s="4" t="s">
        <v>344</v>
      </c>
      <c r="J335" s="34" t="s">
        <v>23</v>
      </c>
      <c r="K335" s="4">
        <v>34</v>
      </c>
      <c r="L335" s="4">
        <v>4</v>
      </c>
      <c r="M335" s="4">
        <v>2400</v>
      </c>
      <c r="N335" s="4">
        <v>242</v>
      </c>
      <c r="O335" s="5">
        <v>42143</v>
      </c>
      <c r="P335" s="6" t="s">
        <v>11</v>
      </c>
      <c r="R335" s="17">
        <f>F335*0.16</f>
        <v>455.1728</v>
      </c>
      <c r="S335" s="17">
        <f t="shared" si="44"/>
        <v>2.7999999999792635E-3</v>
      </c>
    </row>
    <row r="336" spans="2:19" x14ac:dyDescent="0.25">
      <c r="B336" s="69">
        <v>316</v>
      </c>
      <c r="C336" s="5">
        <v>42146</v>
      </c>
      <c r="D336" s="6" t="s">
        <v>20</v>
      </c>
      <c r="E336" s="6" t="s">
        <v>345</v>
      </c>
      <c r="F336" s="7">
        <v>5848</v>
      </c>
      <c r="G336" s="7">
        <v>0</v>
      </c>
      <c r="H336" s="7">
        <f t="shared" si="48"/>
        <v>5848</v>
      </c>
      <c r="I336" s="4" t="s">
        <v>346</v>
      </c>
      <c r="J336" s="34" t="s">
        <v>347</v>
      </c>
      <c r="K336" s="4" t="s">
        <v>87</v>
      </c>
      <c r="L336" s="4">
        <v>1</v>
      </c>
      <c r="M336" s="4">
        <v>3900</v>
      </c>
      <c r="N336" s="4">
        <v>399</v>
      </c>
      <c r="O336" s="5">
        <v>42146</v>
      </c>
      <c r="P336" s="6" t="s">
        <v>11</v>
      </c>
      <c r="R336" s="17">
        <v>0</v>
      </c>
      <c r="S336" s="17">
        <f t="shared" ref="S336:S353" si="49">R336-G336</f>
        <v>0</v>
      </c>
    </row>
    <row r="337" spans="2:19" x14ac:dyDescent="0.25">
      <c r="B337" s="69">
        <v>317</v>
      </c>
      <c r="C337" s="5">
        <v>42146</v>
      </c>
      <c r="D337" s="6" t="s">
        <v>19</v>
      </c>
      <c r="E337" s="6" t="s">
        <v>348</v>
      </c>
      <c r="F337" s="7">
        <v>347.85</v>
      </c>
      <c r="G337" s="7">
        <v>55.66</v>
      </c>
      <c r="H337" s="7">
        <f t="shared" si="48"/>
        <v>403.51</v>
      </c>
      <c r="I337" s="4" t="s">
        <v>22</v>
      </c>
      <c r="J337" s="34" t="s">
        <v>60</v>
      </c>
      <c r="K337" s="4" t="s">
        <v>87</v>
      </c>
      <c r="L337" s="4">
        <v>3</v>
      </c>
      <c r="M337" s="4">
        <v>2100</v>
      </c>
      <c r="N337" s="4">
        <v>211</v>
      </c>
      <c r="O337" s="5">
        <v>42146</v>
      </c>
      <c r="P337" s="6" t="s">
        <v>11</v>
      </c>
      <c r="R337" s="17">
        <f t="shared" ref="R337:R350" si="50">F337*0.16</f>
        <v>55.656000000000006</v>
      </c>
      <c r="S337" s="17">
        <f t="shared" si="49"/>
        <v>-3.9999999999906777E-3</v>
      </c>
    </row>
    <row r="338" spans="2:19" x14ac:dyDescent="0.25">
      <c r="B338" s="69">
        <v>318</v>
      </c>
      <c r="C338" s="5">
        <v>42150</v>
      </c>
      <c r="D338" s="6" t="s">
        <v>20</v>
      </c>
      <c r="E338" s="6" t="s">
        <v>349</v>
      </c>
      <c r="F338" s="7">
        <v>1293.1034</v>
      </c>
      <c r="G338" s="7">
        <v>206.89660000000001</v>
      </c>
      <c r="H338" s="7">
        <f t="shared" si="48"/>
        <v>1500</v>
      </c>
      <c r="I338" s="4" t="s">
        <v>22</v>
      </c>
      <c r="J338" s="34" t="s">
        <v>350</v>
      </c>
      <c r="K338" s="4" t="s">
        <v>87</v>
      </c>
      <c r="L338" s="4">
        <v>1</v>
      </c>
      <c r="M338" s="4">
        <v>4400</v>
      </c>
      <c r="N338" s="4">
        <v>441</v>
      </c>
      <c r="O338" s="5">
        <v>42150</v>
      </c>
      <c r="P338" s="6" t="s">
        <v>11</v>
      </c>
      <c r="R338" s="17">
        <f t="shared" si="50"/>
        <v>206.89654400000001</v>
      </c>
      <c r="S338" s="17">
        <f t="shared" si="49"/>
        <v>-5.6000000000722139E-5</v>
      </c>
    </row>
    <row r="339" spans="2:19" x14ac:dyDescent="0.25">
      <c r="B339" s="69">
        <v>319</v>
      </c>
      <c r="C339" s="5">
        <v>42150</v>
      </c>
      <c r="D339" s="6" t="s">
        <v>20</v>
      </c>
      <c r="E339" s="6" t="s">
        <v>351</v>
      </c>
      <c r="F339" s="7">
        <v>431.03440000000001</v>
      </c>
      <c r="G339" s="7">
        <v>68.965599999999995</v>
      </c>
      <c r="H339" s="7">
        <f t="shared" si="48"/>
        <v>500</v>
      </c>
      <c r="I339" s="4" t="s">
        <v>22</v>
      </c>
      <c r="J339" s="34" t="s">
        <v>350</v>
      </c>
      <c r="K339" s="4" t="s">
        <v>87</v>
      </c>
      <c r="L339" s="4">
        <v>3</v>
      </c>
      <c r="M339" s="4">
        <v>3300</v>
      </c>
      <c r="N339" s="4">
        <v>339</v>
      </c>
      <c r="O339" s="5">
        <v>42150</v>
      </c>
      <c r="P339" s="6" t="s">
        <v>11</v>
      </c>
      <c r="R339" s="17">
        <f t="shared" si="50"/>
        <v>68.965503999999996</v>
      </c>
      <c r="S339" s="17">
        <f t="shared" si="49"/>
        <v>-9.599999999920783E-5</v>
      </c>
    </row>
    <row r="340" spans="2:19" x14ac:dyDescent="0.25">
      <c r="B340" s="69">
        <v>320</v>
      </c>
      <c r="C340" s="5">
        <v>42151</v>
      </c>
      <c r="D340" s="6" t="s">
        <v>14</v>
      </c>
      <c r="E340" s="6" t="s">
        <v>352</v>
      </c>
      <c r="F340" s="7">
        <v>1193.0999999999999</v>
      </c>
      <c r="G340" s="7">
        <v>190.9</v>
      </c>
      <c r="H340" s="7">
        <f t="shared" si="48"/>
        <v>1384</v>
      </c>
      <c r="I340" s="4" t="s">
        <v>22</v>
      </c>
      <c r="J340" s="34" t="s">
        <v>353</v>
      </c>
      <c r="K340" s="4" t="s">
        <v>354</v>
      </c>
      <c r="L340" s="4">
        <v>4</v>
      </c>
      <c r="M340" s="4">
        <v>2900</v>
      </c>
      <c r="N340" s="4">
        <v>296</v>
      </c>
      <c r="O340" s="5">
        <v>42151</v>
      </c>
      <c r="P340" s="6" t="s">
        <v>11</v>
      </c>
      <c r="R340" s="17">
        <f t="shared" si="50"/>
        <v>190.89599999999999</v>
      </c>
      <c r="S340" s="17">
        <f t="shared" si="49"/>
        <v>-4.0000000000190994E-3</v>
      </c>
    </row>
    <row r="341" spans="2:19" x14ac:dyDescent="0.25">
      <c r="B341" s="69">
        <v>321</v>
      </c>
      <c r="C341" s="5">
        <v>42152</v>
      </c>
      <c r="D341" s="6" t="s">
        <v>14</v>
      </c>
      <c r="E341" s="6" t="s">
        <v>44</v>
      </c>
      <c r="F341" s="7">
        <v>2552.92</v>
      </c>
      <c r="G341" s="7">
        <v>408.46</v>
      </c>
      <c r="H341" s="7">
        <f t="shared" si="48"/>
        <v>2961.38</v>
      </c>
      <c r="I341" s="4" t="s">
        <v>55</v>
      </c>
      <c r="J341" s="34" t="s">
        <v>10</v>
      </c>
      <c r="K341" s="4">
        <v>10352001</v>
      </c>
      <c r="L341" s="4">
        <v>4</v>
      </c>
      <c r="M341" s="4">
        <v>3100</v>
      </c>
      <c r="N341" s="4">
        <v>311</v>
      </c>
      <c r="O341" s="5">
        <v>42153</v>
      </c>
      <c r="P341" s="6" t="s">
        <v>11</v>
      </c>
      <c r="R341" s="17">
        <f t="shared" si="50"/>
        <v>408.46720000000005</v>
      </c>
      <c r="S341" s="17">
        <f t="shared" si="49"/>
        <v>7.200000000068485E-3</v>
      </c>
    </row>
    <row r="342" spans="2:19" x14ac:dyDescent="0.25">
      <c r="B342" s="69">
        <v>322</v>
      </c>
      <c r="C342" s="5">
        <v>42152</v>
      </c>
      <c r="D342" s="6" t="s">
        <v>14</v>
      </c>
      <c r="E342" s="6" t="s">
        <v>45</v>
      </c>
      <c r="F342" s="7">
        <v>5642.55</v>
      </c>
      <c r="G342" s="7">
        <v>902.8</v>
      </c>
      <c r="H342" s="7">
        <f t="shared" si="48"/>
        <v>6545.35</v>
      </c>
      <c r="I342" s="4" t="s">
        <v>55</v>
      </c>
      <c r="J342" s="34" t="s">
        <v>10</v>
      </c>
      <c r="K342" s="4">
        <v>10352000</v>
      </c>
      <c r="L342" s="4">
        <v>4</v>
      </c>
      <c r="M342" s="4">
        <v>3100</v>
      </c>
      <c r="N342" s="4">
        <v>311</v>
      </c>
      <c r="O342" s="5">
        <v>42153</v>
      </c>
      <c r="P342" s="6" t="s">
        <v>11</v>
      </c>
      <c r="R342" s="17">
        <f t="shared" si="50"/>
        <v>902.80799999999999</v>
      </c>
      <c r="S342" s="17">
        <f t="shared" si="49"/>
        <v>8.0000000000381988E-3</v>
      </c>
    </row>
    <row r="343" spans="2:19" x14ac:dyDescent="0.25">
      <c r="B343" s="69">
        <v>323</v>
      </c>
      <c r="C343" s="5">
        <v>42153</v>
      </c>
      <c r="D343" s="6" t="s">
        <v>14</v>
      </c>
      <c r="E343" s="6" t="s">
        <v>363</v>
      </c>
      <c r="F343" s="7">
        <f>G343/0.16</f>
        <v>5976.1875</v>
      </c>
      <c r="G343" s="7">
        <v>956.19</v>
      </c>
      <c r="H343" s="7">
        <f t="shared" si="48"/>
        <v>6932.3775000000005</v>
      </c>
      <c r="I343" s="4" t="s">
        <v>362</v>
      </c>
      <c r="J343" s="34" t="s">
        <v>18</v>
      </c>
      <c r="K343" s="4" t="s">
        <v>355</v>
      </c>
      <c r="L343" s="4">
        <v>4</v>
      </c>
      <c r="M343" s="4">
        <v>2600</v>
      </c>
      <c r="N343" s="4">
        <v>261</v>
      </c>
      <c r="O343" s="5">
        <v>42153</v>
      </c>
      <c r="P343" s="6" t="s">
        <v>11</v>
      </c>
      <c r="R343" s="17">
        <f t="shared" si="50"/>
        <v>956.19</v>
      </c>
      <c r="S343" s="17">
        <f t="shared" si="49"/>
        <v>0</v>
      </c>
    </row>
    <row r="344" spans="2:19" x14ac:dyDescent="0.25">
      <c r="B344" s="69">
        <v>324</v>
      </c>
      <c r="C344" s="5">
        <v>42153</v>
      </c>
      <c r="D344" s="6" t="s">
        <v>14</v>
      </c>
      <c r="E344" s="6" t="s">
        <v>364</v>
      </c>
      <c r="F344" s="7">
        <f t="shared" ref="F344:F349" si="51">G344/0.16</f>
        <v>6416.5625</v>
      </c>
      <c r="G344" s="7">
        <v>1026.6500000000001</v>
      </c>
      <c r="H344" s="7">
        <f t="shared" si="48"/>
        <v>7443.2124999999996</v>
      </c>
      <c r="I344" s="4" t="s">
        <v>362</v>
      </c>
      <c r="J344" s="34" t="s">
        <v>18</v>
      </c>
      <c r="K344" s="4" t="s">
        <v>356</v>
      </c>
      <c r="L344" s="4">
        <v>4</v>
      </c>
      <c r="M344" s="4">
        <v>2600</v>
      </c>
      <c r="N344" s="4">
        <v>261</v>
      </c>
      <c r="O344" s="5">
        <v>42153</v>
      </c>
      <c r="P344" s="6" t="s">
        <v>11</v>
      </c>
      <c r="R344" s="17">
        <f t="shared" si="50"/>
        <v>1026.6500000000001</v>
      </c>
      <c r="S344" s="17">
        <f t="shared" si="49"/>
        <v>0</v>
      </c>
    </row>
    <row r="345" spans="2:19" x14ac:dyDescent="0.25">
      <c r="B345" s="69">
        <v>325</v>
      </c>
      <c r="C345" s="5">
        <v>42153</v>
      </c>
      <c r="D345" s="6" t="s">
        <v>14</v>
      </c>
      <c r="E345" s="6" t="s">
        <v>365</v>
      </c>
      <c r="F345" s="7">
        <f t="shared" si="51"/>
        <v>19191.625</v>
      </c>
      <c r="G345" s="7">
        <v>3070.66</v>
      </c>
      <c r="H345" s="7">
        <f t="shared" si="48"/>
        <v>22262.285</v>
      </c>
      <c r="I345" s="4" t="s">
        <v>362</v>
      </c>
      <c r="J345" s="34" t="s">
        <v>18</v>
      </c>
      <c r="K345" s="4" t="s">
        <v>357</v>
      </c>
      <c r="L345" s="4">
        <v>4</v>
      </c>
      <c r="M345" s="4">
        <v>2600</v>
      </c>
      <c r="N345" s="4">
        <v>261</v>
      </c>
      <c r="O345" s="5">
        <v>42153</v>
      </c>
      <c r="P345" s="6" t="s">
        <v>11</v>
      </c>
      <c r="R345" s="17">
        <f t="shared" si="50"/>
        <v>3070.66</v>
      </c>
      <c r="S345" s="17">
        <f t="shared" si="49"/>
        <v>0</v>
      </c>
    </row>
    <row r="346" spans="2:19" x14ac:dyDescent="0.25">
      <c r="B346" s="69">
        <v>326</v>
      </c>
      <c r="C346" s="5">
        <v>42153</v>
      </c>
      <c r="D346" s="6" t="s">
        <v>14</v>
      </c>
      <c r="E346" s="6" t="s">
        <v>366</v>
      </c>
      <c r="F346" s="7">
        <f t="shared" si="51"/>
        <v>1855.875</v>
      </c>
      <c r="G346" s="7">
        <v>296.94</v>
      </c>
      <c r="H346" s="7">
        <f t="shared" si="48"/>
        <v>2152.8150000000001</v>
      </c>
      <c r="I346" s="4" t="s">
        <v>362</v>
      </c>
      <c r="J346" s="34" t="s">
        <v>18</v>
      </c>
      <c r="K346" s="4" t="s">
        <v>358</v>
      </c>
      <c r="L346" s="4">
        <v>4</v>
      </c>
      <c r="M346" s="4">
        <v>2600</v>
      </c>
      <c r="N346" s="4">
        <v>261</v>
      </c>
      <c r="O346" s="5">
        <v>42153</v>
      </c>
      <c r="P346" s="6" t="s">
        <v>11</v>
      </c>
      <c r="R346" s="17">
        <f t="shared" si="50"/>
        <v>296.94</v>
      </c>
      <c r="S346" s="17">
        <f t="shared" si="49"/>
        <v>0</v>
      </c>
    </row>
    <row r="347" spans="2:19" x14ac:dyDescent="0.25">
      <c r="B347" s="69">
        <v>327</v>
      </c>
      <c r="C347" s="5">
        <v>42153</v>
      </c>
      <c r="D347" s="6" t="s">
        <v>14</v>
      </c>
      <c r="E347" s="6" t="s">
        <v>366</v>
      </c>
      <c r="F347" s="7">
        <f t="shared" si="51"/>
        <v>503.24999999999994</v>
      </c>
      <c r="G347" s="7">
        <v>80.52</v>
      </c>
      <c r="H347" s="7">
        <f t="shared" si="48"/>
        <v>583.77</v>
      </c>
      <c r="I347" s="4" t="s">
        <v>362</v>
      </c>
      <c r="J347" s="34" t="s">
        <v>18</v>
      </c>
      <c r="K347" s="4" t="s">
        <v>359</v>
      </c>
      <c r="L347" s="4">
        <v>4</v>
      </c>
      <c r="M347" s="4">
        <v>2600</v>
      </c>
      <c r="N347" s="4">
        <v>261</v>
      </c>
      <c r="O347" s="5">
        <v>42153</v>
      </c>
      <c r="P347" s="6" t="s">
        <v>11</v>
      </c>
      <c r="R347" s="17">
        <f t="shared" si="50"/>
        <v>80.52</v>
      </c>
      <c r="S347" s="17">
        <f t="shared" si="49"/>
        <v>0</v>
      </c>
    </row>
    <row r="348" spans="2:19" x14ac:dyDescent="0.25">
      <c r="B348" s="69">
        <v>328</v>
      </c>
      <c r="C348" s="5">
        <v>42153</v>
      </c>
      <c r="D348" s="6" t="s">
        <v>19</v>
      </c>
      <c r="E348" s="6" t="s">
        <v>367</v>
      </c>
      <c r="F348" s="7">
        <f t="shared" si="51"/>
        <v>620.6875</v>
      </c>
      <c r="G348" s="7">
        <v>99.31</v>
      </c>
      <c r="H348" s="7">
        <f t="shared" si="48"/>
        <v>719.99749999999995</v>
      </c>
      <c r="I348" s="4" t="s">
        <v>362</v>
      </c>
      <c r="J348" s="34" t="s">
        <v>18</v>
      </c>
      <c r="K348" s="4" t="s">
        <v>360</v>
      </c>
      <c r="L348" s="4">
        <v>2</v>
      </c>
      <c r="M348" s="4">
        <v>2600</v>
      </c>
      <c r="N348" s="4">
        <v>261</v>
      </c>
      <c r="O348" s="5">
        <v>42153</v>
      </c>
      <c r="P348" s="6" t="s">
        <v>11</v>
      </c>
      <c r="R348" s="17">
        <f t="shared" si="50"/>
        <v>99.31</v>
      </c>
      <c r="S348" s="17">
        <f t="shared" si="49"/>
        <v>0</v>
      </c>
    </row>
    <row r="349" spans="2:19" x14ac:dyDescent="0.25">
      <c r="B349" s="69">
        <v>329</v>
      </c>
      <c r="C349" s="5">
        <v>42153</v>
      </c>
      <c r="D349" s="6" t="s">
        <v>20</v>
      </c>
      <c r="E349" s="6" t="s">
        <v>368</v>
      </c>
      <c r="F349" s="7">
        <f t="shared" si="51"/>
        <v>1199.4375</v>
      </c>
      <c r="G349" s="7">
        <v>191.91</v>
      </c>
      <c r="H349" s="7">
        <f t="shared" si="48"/>
        <v>1391.3475000000001</v>
      </c>
      <c r="I349" s="4" t="s">
        <v>362</v>
      </c>
      <c r="J349" s="34" t="s">
        <v>18</v>
      </c>
      <c r="K349" s="4" t="s">
        <v>361</v>
      </c>
      <c r="L349" s="4">
        <v>1</v>
      </c>
      <c r="M349" s="4">
        <v>2600</v>
      </c>
      <c r="N349" s="4">
        <v>261</v>
      </c>
      <c r="O349" s="5">
        <v>42153</v>
      </c>
      <c r="P349" s="6" t="s">
        <v>11</v>
      </c>
      <c r="R349" s="17">
        <f t="shared" si="50"/>
        <v>191.91</v>
      </c>
      <c r="S349" s="17">
        <f t="shared" si="49"/>
        <v>0</v>
      </c>
    </row>
    <row r="350" spans="2:19" x14ac:dyDescent="0.25">
      <c r="B350" s="69">
        <v>330</v>
      </c>
      <c r="C350" s="5">
        <v>42153</v>
      </c>
      <c r="D350" s="6" t="s">
        <v>14</v>
      </c>
      <c r="E350" s="6" t="s">
        <v>75</v>
      </c>
      <c r="F350" s="7">
        <v>523.77</v>
      </c>
      <c r="G350" s="7">
        <f>F350*0.16</f>
        <v>83.803200000000004</v>
      </c>
      <c r="H350" s="7">
        <f t="shared" si="48"/>
        <v>607.57320000000004</v>
      </c>
      <c r="I350" s="4" t="s">
        <v>22</v>
      </c>
      <c r="J350" s="34" t="s">
        <v>59</v>
      </c>
      <c r="K350" s="4">
        <v>6474</v>
      </c>
      <c r="L350" s="4">
        <v>4</v>
      </c>
      <c r="M350" s="4">
        <v>2600</v>
      </c>
      <c r="N350" s="4">
        <v>261</v>
      </c>
      <c r="O350" s="5">
        <v>42153</v>
      </c>
      <c r="P350" s="6" t="s">
        <v>11</v>
      </c>
      <c r="R350" s="17">
        <f t="shared" si="50"/>
        <v>83.803200000000004</v>
      </c>
      <c r="S350" s="17">
        <f t="shared" si="49"/>
        <v>0</v>
      </c>
    </row>
    <row r="351" spans="2:19" x14ac:dyDescent="0.25">
      <c r="B351" s="69">
        <v>331</v>
      </c>
      <c r="C351" s="5">
        <v>42154</v>
      </c>
      <c r="D351" s="6" t="s">
        <v>14</v>
      </c>
      <c r="E351" s="6" t="s">
        <v>369</v>
      </c>
      <c r="F351" s="7">
        <v>1565.17</v>
      </c>
      <c r="G351" s="7">
        <v>0</v>
      </c>
      <c r="H351" s="7">
        <f t="shared" si="48"/>
        <v>1565.17</v>
      </c>
      <c r="I351" s="4" t="s">
        <v>22</v>
      </c>
      <c r="J351" s="34" t="s">
        <v>370</v>
      </c>
      <c r="K351" s="4" t="s">
        <v>371</v>
      </c>
      <c r="L351" s="4">
        <v>4</v>
      </c>
      <c r="M351" s="4">
        <v>1200</v>
      </c>
      <c r="N351" s="4">
        <v>122</v>
      </c>
      <c r="O351" s="5">
        <v>42154</v>
      </c>
      <c r="P351" s="6" t="s">
        <v>11</v>
      </c>
      <c r="R351" s="17">
        <v>0</v>
      </c>
      <c r="S351" s="17">
        <f t="shared" si="49"/>
        <v>0</v>
      </c>
    </row>
    <row r="352" spans="2:19" x14ac:dyDescent="0.25">
      <c r="B352" s="69">
        <v>332</v>
      </c>
      <c r="C352" s="5">
        <v>42154</v>
      </c>
      <c r="D352" s="6" t="s">
        <v>14</v>
      </c>
      <c r="E352" s="6" t="s">
        <v>369</v>
      </c>
      <c r="F352" s="7">
        <v>1565.17</v>
      </c>
      <c r="G352" s="7">
        <v>0</v>
      </c>
      <c r="H352" s="7">
        <f t="shared" si="48"/>
        <v>1565.17</v>
      </c>
      <c r="I352" s="4" t="s">
        <v>22</v>
      </c>
      <c r="J352" s="34" t="s">
        <v>370</v>
      </c>
      <c r="K352" s="4" t="s">
        <v>372</v>
      </c>
      <c r="L352" s="4">
        <v>4</v>
      </c>
      <c r="M352" s="4">
        <v>1200</v>
      </c>
      <c r="N352" s="4">
        <v>122</v>
      </c>
      <c r="O352" s="5">
        <v>42154</v>
      </c>
      <c r="P352" s="6" t="s">
        <v>11</v>
      </c>
      <c r="R352" s="17">
        <v>0</v>
      </c>
      <c r="S352" s="17">
        <f t="shared" si="49"/>
        <v>0</v>
      </c>
    </row>
    <row r="353" spans="1:21" x14ac:dyDescent="0.25">
      <c r="B353" s="69">
        <v>333</v>
      </c>
      <c r="C353" s="5">
        <v>42154</v>
      </c>
      <c r="D353" s="6" t="s">
        <v>14</v>
      </c>
      <c r="E353" s="6" t="s">
        <v>369</v>
      </c>
      <c r="F353" s="7">
        <v>1565.17</v>
      </c>
      <c r="G353" s="7">
        <v>0</v>
      </c>
      <c r="H353" s="7">
        <f t="shared" si="48"/>
        <v>1565.17</v>
      </c>
      <c r="I353" s="4" t="s">
        <v>22</v>
      </c>
      <c r="J353" s="34" t="s">
        <v>370</v>
      </c>
      <c r="K353" s="4" t="s">
        <v>373</v>
      </c>
      <c r="L353" s="4">
        <v>4</v>
      </c>
      <c r="M353" s="4">
        <v>1200</v>
      </c>
      <c r="N353" s="4">
        <v>122</v>
      </c>
      <c r="O353" s="5">
        <v>42154</v>
      </c>
      <c r="P353" s="6" t="s">
        <v>11</v>
      </c>
      <c r="R353" s="17">
        <v>0</v>
      </c>
      <c r="S353" s="17">
        <f t="shared" si="49"/>
        <v>0</v>
      </c>
    </row>
    <row r="354" spans="1:21" s="15" customFormat="1" x14ac:dyDescent="0.25">
      <c r="A354" s="71"/>
      <c r="B354" s="84"/>
      <c r="C354" s="82"/>
      <c r="D354" s="83"/>
      <c r="E354" s="22"/>
      <c r="F354" s="68"/>
      <c r="G354" s="68"/>
      <c r="H354" s="68"/>
      <c r="I354" s="85"/>
      <c r="J354" s="86"/>
      <c r="K354" s="20"/>
      <c r="L354" s="20"/>
      <c r="M354" s="20"/>
      <c r="N354" s="20"/>
      <c r="O354" s="21"/>
      <c r="P354" s="87"/>
      <c r="R354" s="17"/>
      <c r="S354" s="17"/>
    </row>
    <row r="355" spans="1:21" s="15" customFormat="1" x14ac:dyDescent="0.25">
      <c r="A355" s="71"/>
      <c r="B355" s="53"/>
      <c r="C355" s="21"/>
      <c r="D355" s="22"/>
      <c r="E355" s="22"/>
      <c r="F355" s="68"/>
      <c r="G355" s="68"/>
      <c r="H355" s="68"/>
      <c r="I355" s="20"/>
      <c r="J355" s="23"/>
      <c r="K355" s="20"/>
      <c r="L355" s="20"/>
      <c r="M355" s="20"/>
      <c r="N355" s="20"/>
      <c r="O355" s="21"/>
      <c r="P355" s="22"/>
      <c r="R355" s="17"/>
      <c r="S355" s="17"/>
    </row>
    <row r="356" spans="1:21" s="15" customFormat="1" x14ac:dyDescent="0.25">
      <c r="A356" s="71"/>
      <c r="B356" s="51" t="s">
        <v>69</v>
      </c>
      <c r="C356" s="44" t="s">
        <v>69</v>
      </c>
      <c r="D356" s="24" t="s">
        <v>69</v>
      </c>
      <c r="E356" s="30" t="s">
        <v>69</v>
      </c>
      <c r="F356" s="28" t="s">
        <v>69</v>
      </c>
      <c r="G356" s="28" t="s">
        <v>69</v>
      </c>
      <c r="H356" s="31" t="s">
        <v>69</v>
      </c>
      <c r="I356" s="29" t="s">
        <v>69</v>
      </c>
      <c r="J356" s="23" t="s">
        <v>69</v>
      </c>
      <c r="K356" s="20" t="s">
        <v>69</v>
      </c>
      <c r="L356" s="20" t="s">
        <v>69</v>
      </c>
      <c r="M356" s="20" t="s">
        <v>69</v>
      </c>
      <c r="N356" s="20" t="s">
        <v>69</v>
      </c>
      <c r="O356" s="21" t="s">
        <v>69</v>
      </c>
      <c r="P356" s="22" t="s">
        <v>69</v>
      </c>
      <c r="S356" s="38"/>
    </row>
    <row r="357" spans="1:21" s="15" customFormat="1" x14ac:dyDescent="0.25">
      <c r="A357" s="71"/>
      <c r="B357" s="89">
        <v>42156</v>
      </c>
      <c r="C357" s="89"/>
      <c r="D357" s="24" t="s">
        <v>69</v>
      </c>
      <c r="E357" s="30" t="s">
        <v>69</v>
      </c>
      <c r="F357" s="28" t="s">
        <v>69</v>
      </c>
      <c r="G357" s="28" t="s">
        <v>69</v>
      </c>
      <c r="H357" s="31" t="s">
        <v>69</v>
      </c>
      <c r="I357" s="29" t="s">
        <v>69</v>
      </c>
      <c r="J357" s="23" t="s">
        <v>69</v>
      </c>
      <c r="K357" s="20" t="s">
        <v>69</v>
      </c>
      <c r="L357" s="20" t="s">
        <v>69</v>
      </c>
      <c r="M357" s="20" t="s">
        <v>69</v>
      </c>
      <c r="N357" s="20" t="s">
        <v>69</v>
      </c>
      <c r="O357" s="21" t="s">
        <v>69</v>
      </c>
      <c r="P357" s="22" t="s">
        <v>69</v>
      </c>
    </row>
    <row r="358" spans="1:21" s="58" customFormat="1" ht="8.25" customHeight="1" x14ac:dyDescent="0.25">
      <c r="A358" s="70"/>
      <c r="B358" s="81"/>
      <c r="C358" s="59"/>
      <c r="D358" s="74"/>
      <c r="E358" s="74"/>
      <c r="F358" s="74"/>
      <c r="G358" s="75"/>
      <c r="H358" s="76"/>
      <c r="I358" s="77"/>
      <c r="J358" s="78"/>
      <c r="K358" s="77"/>
      <c r="L358" s="77"/>
      <c r="M358" s="77"/>
      <c r="N358" s="77"/>
      <c r="O358" s="79"/>
      <c r="P358" s="80"/>
    </row>
    <row r="359" spans="1:21" s="15" customFormat="1" x14ac:dyDescent="0.25">
      <c r="A359" s="71"/>
      <c r="B359" s="69">
        <v>335</v>
      </c>
      <c r="C359" s="5">
        <v>42156</v>
      </c>
      <c r="D359" s="6" t="s">
        <v>14</v>
      </c>
      <c r="E359" s="6" t="s">
        <v>376</v>
      </c>
      <c r="F359" s="7">
        <v>347.85</v>
      </c>
      <c r="G359" s="7">
        <v>55.66</v>
      </c>
      <c r="H359" s="7">
        <f t="shared" ref="H359:H422" si="52">SUM(F359:G359)</f>
        <v>403.51</v>
      </c>
      <c r="I359" s="4" t="s">
        <v>22</v>
      </c>
      <c r="J359" s="34" t="s">
        <v>60</v>
      </c>
      <c r="K359" s="4">
        <v>547</v>
      </c>
      <c r="L359" s="4">
        <v>1</v>
      </c>
      <c r="M359" s="4">
        <v>2100</v>
      </c>
      <c r="N359" s="4">
        <v>211</v>
      </c>
      <c r="O359" s="5">
        <v>42156</v>
      </c>
      <c r="P359" s="6" t="s">
        <v>11</v>
      </c>
      <c r="R359" s="17">
        <f t="shared" ref="R359:R383" si="53">F359*0.16</f>
        <v>55.656000000000006</v>
      </c>
      <c r="S359" s="17">
        <f t="shared" ref="S359:S390" si="54">R359-G359</f>
        <v>-3.9999999999906777E-3</v>
      </c>
      <c r="U359" s="46"/>
    </row>
    <row r="360" spans="1:21" s="15" customFormat="1" x14ac:dyDescent="0.25">
      <c r="A360" s="71"/>
      <c r="B360" s="69">
        <v>336</v>
      </c>
      <c r="C360" s="5">
        <v>42156</v>
      </c>
      <c r="D360" s="6" t="s">
        <v>8</v>
      </c>
      <c r="E360" s="6" t="s">
        <v>77</v>
      </c>
      <c r="F360" s="7">
        <v>347.85</v>
      </c>
      <c r="G360" s="7">
        <v>55.66</v>
      </c>
      <c r="H360" s="7">
        <f t="shared" si="52"/>
        <v>403.51</v>
      </c>
      <c r="I360" s="4" t="s">
        <v>22</v>
      </c>
      <c r="J360" s="34" t="s">
        <v>60</v>
      </c>
      <c r="K360" s="4">
        <v>548</v>
      </c>
      <c r="L360" s="4">
        <v>2</v>
      </c>
      <c r="M360" s="4">
        <v>2100</v>
      </c>
      <c r="N360" s="4">
        <v>211</v>
      </c>
      <c r="O360" s="5">
        <v>42157</v>
      </c>
      <c r="P360" s="6" t="s">
        <v>11</v>
      </c>
      <c r="R360" s="17">
        <f t="shared" si="53"/>
        <v>55.656000000000006</v>
      </c>
      <c r="S360" s="17">
        <f t="shared" si="54"/>
        <v>-3.9999999999906777E-3</v>
      </c>
      <c r="U360" s="46"/>
    </row>
    <row r="361" spans="1:21" s="15" customFormat="1" x14ac:dyDescent="0.25">
      <c r="A361" s="71"/>
      <c r="B361" s="69">
        <v>337</v>
      </c>
      <c r="C361" s="5">
        <v>42162</v>
      </c>
      <c r="D361" s="6" t="s">
        <v>8</v>
      </c>
      <c r="E361" s="6" t="s">
        <v>12</v>
      </c>
      <c r="F361" s="7">
        <f>H361/1.16</f>
        <v>987.06896551724139</v>
      </c>
      <c r="G361" s="7">
        <v>157.83000000000001</v>
      </c>
      <c r="H361" s="7">
        <v>1145</v>
      </c>
      <c r="I361" s="4" t="s">
        <v>22</v>
      </c>
      <c r="J361" s="34" t="s">
        <v>13</v>
      </c>
      <c r="K361" s="4">
        <v>60315050069479</v>
      </c>
      <c r="L361" s="4">
        <v>2</v>
      </c>
      <c r="M361" s="4">
        <v>3100</v>
      </c>
      <c r="N361" s="4">
        <v>314</v>
      </c>
      <c r="O361" s="5">
        <v>42157</v>
      </c>
      <c r="P361" s="6" t="s">
        <v>11</v>
      </c>
      <c r="R361" s="17">
        <f t="shared" si="53"/>
        <v>157.93103448275863</v>
      </c>
      <c r="S361" s="17">
        <f t="shared" si="54"/>
        <v>0.10103448275862092</v>
      </c>
    </row>
    <row r="362" spans="1:21" s="15" customFormat="1" x14ac:dyDescent="0.25">
      <c r="A362" s="71"/>
      <c r="B362" s="69">
        <v>338</v>
      </c>
      <c r="C362" s="5">
        <v>42157</v>
      </c>
      <c r="D362" s="6" t="s">
        <v>14</v>
      </c>
      <c r="E362" s="6" t="s">
        <v>293</v>
      </c>
      <c r="F362" s="7">
        <v>41861.839999999997</v>
      </c>
      <c r="G362" s="7">
        <v>6697.89</v>
      </c>
      <c r="H362" s="7">
        <f t="shared" si="52"/>
        <v>48559.729999999996</v>
      </c>
      <c r="I362" s="4" t="s">
        <v>55</v>
      </c>
      <c r="J362" s="34" t="s">
        <v>25</v>
      </c>
      <c r="K362" s="4" t="s">
        <v>377</v>
      </c>
      <c r="L362" s="4">
        <v>4</v>
      </c>
      <c r="M362" s="4">
        <v>2400</v>
      </c>
      <c r="N362" s="4">
        <v>249</v>
      </c>
      <c r="O362" s="5">
        <v>42157</v>
      </c>
      <c r="P362" s="6" t="s">
        <v>11</v>
      </c>
      <c r="R362" s="17">
        <f t="shared" si="53"/>
        <v>6697.8943999999992</v>
      </c>
      <c r="S362" s="17">
        <f t="shared" si="54"/>
        <v>4.3999999988955096E-3</v>
      </c>
    </row>
    <row r="363" spans="1:21" s="15" customFormat="1" x14ac:dyDescent="0.25">
      <c r="A363" s="71"/>
      <c r="B363" s="69">
        <v>339</v>
      </c>
      <c r="C363" s="5">
        <v>42157</v>
      </c>
      <c r="D363" s="6" t="s">
        <v>14</v>
      </c>
      <c r="E363" s="6" t="s">
        <v>378</v>
      </c>
      <c r="F363" s="7">
        <v>3306.24</v>
      </c>
      <c r="G363" s="7">
        <v>529</v>
      </c>
      <c r="H363" s="7">
        <f t="shared" si="52"/>
        <v>3835.24</v>
      </c>
      <c r="I363" s="4" t="s">
        <v>55</v>
      </c>
      <c r="J363" s="34" t="s">
        <v>25</v>
      </c>
      <c r="K363" s="4" t="s">
        <v>379</v>
      </c>
      <c r="L363" s="4">
        <v>4</v>
      </c>
      <c r="M363" s="4">
        <v>2400</v>
      </c>
      <c r="N363" s="4">
        <v>249</v>
      </c>
      <c r="O363" s="5">
        <v>42157</v>
      </c>
      <c r="P363" s="6" t="s">
        <v>11</v>
      </c>
      <c r="R363" s="17">
        <f t="shared" si="53"/>
        <v>528.99839999999995</v>
      </c>
      <c r="S363" s="17">
        <f t="shared" si="54"/>
        <v>-1.6000000000531145E-3</v>
      </c>
    </row>
    <row r="364" spans="1:21" s="15" customFormat="1" x14ac:dyDescent="0.25">
      <c r="A364" s="71"/>
      <c r="B364" s="69">
        <v>340</v>
      </c>
      <c r="C364" s="5">
        <v>42157</v>
      </c>
      <c r="D364" s="6" t="s">
        <v>14</v>
      </c>
      <c r="E364" s="6" t="s">
        <v>380</v>
      </c>
      <c r="F364" s="7">
        <v>5082</v>
      </c>
      <c r="G364" s="7">
        <v>813.12</v>
      </c>
      <c r="H364" s="7">
        <f t="shared" si="52"/>
        <v>5895.12</v>
      </c>
      <c r="I364" s="4" t="s">
        <v>55</v>
      </c>
      <c r="J364" s="34" t="s">
        <v>25</v>
      </c>
      <c r="K364" s="4" t="s">
        <v>381</v>
      </c>
      <c r="L364" s="4">
        <v>4</v>
      </c>
      <c r="M364" s="4">
        <v>2400</v>
      </c>
      <c r="N364" s="4">
        <v>249</v>
      </c>
      <c r="O364" s="5">
        <v>42157</v>
      </c>
      <c r="P364" s="6" t="s">
        <v>11</v>
      </c>
      <c r="R364" s="17">
        <f t="shared" si="53"/>
        <v>813.12</v>
      </c>
      <c r="S364" s="17">
        <f t="shared" si="54"/>
        <v>0</v>
      </c>
    </row>
    <row r="365" spans="1:21" s="15" customFormat="1" x14ac:dyDescent="0.25">
      <c r="A365" s="71"/>
      <c r="B365" s="69">
        <v>341</v>
      </c>
      <c r="C365" s="5">
        <v>42157</v>
      </c>
      <c r="D365" s="6" t="s">
        <v>14</v>
      </c>
      <c r="E365" s="6" t="s">
        <v>382</v>
      </c>
      <c r="F365" s="7">
        <v>4989.8</v>
      </c>
      <c r="G365" s="7">
        <v>798.37</v>
      </c>
      <c r="H365" s="7">
        <f t="shared" si="52"/>
        <v>5788.17</v>
      </c>
      <c r="I365" s="4" t="s">
        <v>55</v>
      </c>
      <c r="J365" s="34" t="s">
        <v>25</v>
      </c>
      <c r="K365" s="4" t="s">
        <v>383</v>
      </c>
      <c r="L365" s="4">
        <v>4</v>
      </c>
      <c r="M365" s="4">
        <v>2400</v>
      </c>
      <c r="N365" s="4">
        <v>249</v>
      </c>
      <c r="O365" s="5">
        <v>42157</v>
      </c>
      <c r="P365" s="6" t="s">
        <v>11</v>
      </c>
      <c r="R365" s="17">
        <f t="shared" si="53"/>
        <v>798.36800000000005</v>
      </c>
      <c r="S365" s="17">
        <f t="shared" si="54"/>
        <v>-1.9999999999527063E-3</v>
      </c>
    </row>
    <row r="366" spans="1:21" s="15" customFormat="1" x14ac:dyDescent="0.25">
      <c r="A366" s="71"/>
      <c r="B366" s="69">
        <v>342</v>
      </c>
      <c r="C366" s="5">
        <v>42157</v>
      </c>
      <c r="D366" s="6" t="s">
        <v>14</v>
      </c>
      <c r="E366" s="6" t="s">
        <v>384</v>
      </c>
      <c r="F366" s="7">
        <v>9616.4</v>
      </c>
      <c r="G366" s="7">
        <v>1538.62</v>
      </c>
      <c r="H366" s="7">
        <f t="shared" si="52"/>
        <v>11155.02</v>
      </c>
      <c r="I366" s="4" t="s">
        <v>55</v>
      </c>
      <c r="J366" s="34" t="s">
        <v>25</v>
      </c>
      <c r="K366" s="4" t="s">
        <v>385</v>
      </c>
      <c r="L366" s="4">
        <v>4</v>
      </c>
      <c r="M366" s="4">
        <v>2400</v>
      </c>
      <c r="N366" s="4">
        <v>249</v>
      </c>
      <c r="O366" s="5">
        <v>42157</v>
      </c>
      <c r="P366" s="6" t="s">
        <v>11</v>
      </c>
      <c r="R366" s="17">
        <f t="shared" si="53"/>
        <v>1538.624</v>
      </c>
      <c r="S366" s="17">
        <f t="shared" si="54"/>
        <v>4.0000000001327862E-3</v>
      </c>
    </row>
    <row r="367" spans="1:21" s="15" customFormat="1" x14ac:dyDescent="0.25">
      <c r="A367" s="71"/>
      <c r="B367" s="69">
        <v>343</v>
      </c>
      <c r="C367" s="5">
        <v>42157</v>
      </c>
      <c r="D367" s="6" t="s">
        <v>14</v>
      </c>
      <c r="E367" s="6" t="s">
        <v>386</v>
      </c>
      <c r="F367" s="7">
        <v>163.79</v>
      </c>
      <c r="G367" s="7">
        <v>26.210999999999999</v>
      </c>
      <c r="H367" s="7">
        <f t="shared" si="52"/>
        <v>190.00099999999998</v>
      </c>
      <c r="I367" s="4" t="s">
        <v>22</v>
      </c>
      <c r="J367" s="34" t="s">
        <v>91</v>
      </c>
      <c r="K367" s="4">
        <v>4201</v>
      </c>
      <c r="L367" s="4">
        <v>4</v>
      </c>
      <c r="M367" s="4">
        <v>2900</v>
      </c>
      <c r="N367" s="4">
        <v>296</v>
      </c>
      <c r="O367" s="5">
        <v>42157</v>
      </c>
      <c r="P367" s="6" t="s">
        <v>11</v>
      </c>
      <c r="R367" s="17">
        <f t="shared" si="53"/>
        <v>26.206399999999999</v>
      </c>
      <c r="S367" s="17">
        <f t="shared" si="54"/>
        <v>-4.5999999999999375E-3</v>
      </c>
    </row>
    <row r="368" spans="1:21" s="15" customFormat="1" x14ac:dyDescent="0.25">
      <c r="A368" s="71"/>
      <c r="B368" s="69">
        <v>344</v>
      </c>
      <c r="C368" s="5">
        <v>42157</v>
      </c>
      <c r="D368" s="6" t="s">
        <v>14</v>
      </c>
      <c r="E368" s="6" t="s">
        <v>387</v>
      </c>
      <c r="F368" s="7">
        <v>24500</v>
      </c>
      <c r="G368" s="7">
        <v>3920</v>
      </c>
      <c r="H368" s="7">
        <f t="shared" si="52"/>
        <v>28420</v>
      </c>
      <c r="I368" s="4" t="s">
        <v>55</v>
      </c>
      <c r="J368" s="34" t="s">
        <v>24</v>
      </c>
      <c r="K368" s="4">
        <v>230</v>
      </c>
      <c r="L368" s="4">
        <v>4</v>
      </c>
      <c r="M368" s="4">
        <v>2500</v>
      </c>
      <c r="N368" s="4">
        <v>259</v>
      </c>
      <c r="O368" s="5">
        <v>42158</v>
      </c>
      <c r="P368" s="6" t="s">
        <v>11</v>
      </c>
      <c r="R368" s="17">
        <f t="shared" si="53"/>
        <v>3920</v>
      </c>
      <c r="S368" s="17">
        <f t="shared" si="54"/>
        <v>0</v>
      </c>
    </row>
    <row r="369" spans="1:19" s="15" customFormat="1" x14ac:dyDescent="0.25">
      <c r="A369" s="71"/>
      <c r="B369" s="69">
        <v>345</v>
      </c>
      <c r="C369" s="5">
        <v>42157</v>
      </c>
      <c r="D369" s="6" t="s">
        <v>19</v>
      </c>
      <c r="E369" s="6" t="s">
        <v>388</v>
      </c>
      <c r="F369" s="7">
        <v>2484.96</v>
      </c>
      <c r="G369" s="7">
        <v>397.59</v>
      </c>
      <c r="H369" s="7">
        <f t="shared" si="52"/>
        <v>2882.55</v>
      </c>
      <c r="I369" s="4" t="s">
        <v>55</v>
      </c>
      <c r="J369" s="34" t="s">
        <v>48</v>
      </c>
      <c r="K369" s="4">
        <v>2137</v>
      </c>
      <c r="L369" s="4">
        <v>3</v>
      </c>
      <c r="M369" s="4">
        <v>2100</v>
      </c>
      <c r="N369" s="4">
        <v>215</v>
      </c>
      <c r="O369" s="5">
        <v>42158</v>
      </c>
      <c r="P369" s="6" t="s">
        <v>11</v>
      </c>
      <c r="R369" s="17">
        <f t="shared" si="53"/>
        <v>397.59360000000004</v>
      </c>
      <c r="S369" s="17">
        <f t="shared" si="54"/>
        <v>3.6000000000626642E-3</v>
      </c>
    </row>
    <row r="370" spans="1:19" s="15" customFormat="1" x14ac:dyDescent="0.25">
      <c r="A370" s="71"/>
      <c r="B370" s="69">
        <v>346</v>
      </c>
      <c r="C370" s="5">
        <v>42157</v>
      </c>
      <c r="D370" s="6" t="s">
        <v>8</v>
      </c>
      <c r="E370" s="6" t="s">
        <v>389</v>
      </c>
      <c r="F370" s="7">
        <v>1834</v>
      </c>
      <c r="G370" s="7">
        <v>293.44</v>
      </c>
      <c r="H370" s="7">
        <f t="shared" si="52"/>
        <v>2127.44</v>
      </c>
      <c r="I370" s="4" t="s">
        <v>55</v>
      </c>
      <c r="J370" s="34" t="s">
        <v>48</v>
      </c>
      <c r="K370" s="4">
        <v>2139</v>
      </c>
      <c r="L370" s="4">
        <v>2</v>
      </c>
      <c r="M370" s="4">
        <v>2100</v>
      </c>
      <c r="N370" s="4">
        <v>215</v>
      </c>
      <c r="O370" s="5">
        <v>42158</v>
      </c>
      <c r="P370" s="6" t="s">
        <v>11</v>
      </c>
      <c r="R370" s="17">
        <f t="shared" si="53"/>
        <v>293.44</v>
      </c>
      <c r="S370" s="17">
        <f t="shared" si="54"/>
        <v>0</v>
      </c>
    </row>
    <row r="371" spans="1:19" s="15" customFormat="1" x14ac:dyDescent="0.25">
      <c r="A371" s="71"/>
      <c r="B371" s="69">
        <v>347</v>
      </c>
      <c r="C371" s="5">
        <v>42157</v>
      </c>
      <c r="D371" s="6" t="s">
        <v>20</v>
      </c>
      <c r="E371" s="6" t="s">
        <v>390</v>
      </c>
      <c r="F371" s="7">
        <v>1834</v>
      </c>
      <c r="G371" s="7">
        <v>293.44</v>
      </c>
      <c r="H371" s="7">
        <f t="shared" si="52"/>
        <v>2127.44</v>
      </c>
      <c r="I371" s="4" t="s">
        <v>55</v>
      </c>
      <c r="J371" s="34" t="s">
        <v>48</v>
      </c>
      <c r="K371" s="4">
        <v>2141</v>
      </c>
      <c r="L371" s="4">
        <v>1</v>
      </c>
      <c r="M371" s="4">
        <v>2100</v>
      </c>
      <c r="N371" s="4">
        <v>215</v>
      </c>
      <c r="O371" s="5">
        <v>42158</v>
      </c>
      <c r="P371" s="6" t="s">
        <v>11</v>
      </c>
      <c r="R371" s="17">
        <f t="shared" si="53"/>
        <v>293.44</v>
      </c>
      <c r="S371" s="17">
        <f t="shared" si="54"/>
        <v>0</v>
      </c>
    </row>
    <row r="372" spans="1:19" s="15" customFormat="1" x14ac:dyDescent="0.25">
      <c r="A372" s="71"/>
      <c r="B372" s="69">
        <v>348</v>
      </c>
      <c r="C372" s="5">
        <v>42160</v>
      </c>
      <c r="D372" s="6" t="s">
        <v>14</v>
      </c>
      <c r="E372" s="6" t="s">
        <v>391</v>
      </c>
      <c r="F372" s="7">
        <v>4600</v>
      </c>
      <c r="G372" s="7">
        <v>736</v>
      </c>
      <c r="H372" s="7">
        <f t="shared" si="52"/>
        <v>5336</v>
      </c>
      <c r="I372" s="4" t="s">
        <v>55</v>
      </c>
      <c r="J372" s="34" t="s">
        <v>24</v>
      </c>
      <c r="K372" s="4">
        <v>232</v>
      </c>
      <c r="L372" s="4">
        <v>4</v>
      </c>
      <c r="M372" s="4">
        <v>3500</v>
      </c>
      <c r="N372" s="4">
        <v>351</v>
      </c>
      <c r="O372" s="5">
        <v>42160</v>
      </c>
      <c r="P372" s="6" t="s">
        <v>11</v>
      </c>
      <c r="R372" s="17">
        <f t="shared" si="53"/>
        <v>736</v>
      </c>
      <c r="S372" s="17">
        <f t="shared" si="54"/>
        <v>0</v>
      </c>
    </row>
    <row r="373" spans="1:19" s="15" customFormat="1" x14ac:dyDescent="0.25">
      <c r="A373" s="71"/>
      <c r="B373" s="69">
        <v>349</v>
      </c>
      <c r="C373" s="5">
        <v>42164</v>
      </c>
      <c r="D373" s="6" t="s">
        <v>14</v>
      </c>
      <c r="E373" s="6" t="s">
        <v>280</v>
      </c>
      <c r="F373" s="7">
        <v>450</v>
      </c>
      <c r="G373" s="7">
        <v>72</v>
      </c>
      <c r="H373" s="7">
        <f t="shared" si="52"/>
        <v>522</v>
      </c>
      <c r="I373" s="4" t="s">
        <v>22</v>
      </c>
      <c r="J373" s="34" t="s">
        <v>54</v>
      </c>
      <c r="K373" s="4">
        <v>2991</v>
      </c>
      <c r="L373" s="4">
        <v>4</v>
      </c>
      <c r="M373" s="4">
        <v>2600</v>
      </c>
      <c r="N373" s="4">
        <v>261</v>
      </c>
      <c r="O373" s="5">
        <v>42164</v>
      </c>
      <c r="P373" s="6" t="s">
        <v>11</v>
      </c>
      <c r="R373" s="17">
        <f t="shared" si="53"/>
        <v>72</v>
      </c>
      <c r="S373" s="17">
        <f t="shared" si="54"/>
        <v>0</v>
      </c>
    </row>
    <row r="374" spans="1:19" s="15" customFormat="1" x14ac:dyDescent="0.25">
      <c r="A374" s="71"/>
      <c r="B374" s="69">
        <v>350</v>
      </c>
      <c r="C374" s="5">
        <v>42165</v>
      </c>
      <c r="D374" s="6" t="s">
        <v>14</v>
      </c>
      <c r="E374" s="6" t="s">
        <v>392</v>
      </c>
      <c r="F374" s="7">
        <v>4500</v>
      </c>
      <c r="G374" s="7">
        <v>720</v>
      </c>
      <c r="H374" s="7">
        <f t="shared" si="52"/>
        <v>5220</v>
      </c>
      <c r="I374" s="4" t="s">
        <v>55</v>
      </c>
      <c r="J374" s="34" t="s">
        <v>83</v>
      </c>
      <c r="K374" s="4">
        <v>424</v>
      </c>
      <c r="L374" s="4">
        <v>4</v>
      </c>
      <c r="M374" s="4">
        <v>2400</v>
      </c>
      <c r="N374" s="4">
        <v>249</v>
      </c>
      <c r="O374" s="5">
        <v>42166</v>
      </c>
      <c r="P374" s="6" t="s">
        <v>11</v>
      </c>
      <c r="R374" s="17">
        <f t="shared" si="53"/>
        <v>720</v>
      </c>
      <c r="S374" s="17">
        <f t="shared" si="54"/>
        <v>0</v>
      </c>
    </row>
    <row r="375" spans="1:19" s="15" customFormat="1" x14ac:dyDescent="0.25">
      <c r="A375" s="71"/>
      <c r="B375" s="69">
        <v>351</v>
      </c>
      <c r="C375" s="5">
        <v>42164</v>
      </c>
      <c r="D375" s="6" t="s">
        <v>14</v>
      </c>
      <c r="E375" s="6" t="s">
        <v>393</v>
      </c>
      <c r="F375" s="7">
        <v>38830.5</v>
      </c>
      <c r="G375" s="7">
        <v>6212.88</v>
      </c>
      <c r="H375" s="7">
        <f t="shared" si="52"/>
        <v>45043.38</v>
      </c>
      <c r="I375" s="4" t="s">
        <v>55</v>
      </c>
      <c r="J375" s="34" t="s">
        <v>394</v>
      </c>
      <c r="K375" s="36" t="s">
        <v>395</v>
      </c>
      <c r="L375" s="4">
        <v>4</v>
      </c>
      <c r="M375" s="4">
        <v>3500</v>
      </c>
      <c r="N375" s="4">
        <v>351</v>
      </c>
      <c r="O375" s="5">
        <v>42166</v>
      </c>
      <c r="P375" s="6" t="s">
        <v>11</v>
      </c>
      <c r="R375" s="17">
        <f t="shared" si="53"/>
        <v>6212.88</v>
      </c>
      <c r="S375" s="17">
        <f t="shared" si="54"/>
        <v>0</v>
      </c>
    </row>
    <row r="376" spans="1:19" s="15" customFormat="1" x14ac:dyDescent="0.25">
      <c r="A376" s="71"/>
      <c r="B376" s="69">
        <v>352</v>
      </c>
      <c r="C376" s="5">
        <v>42167</v>
      </c>
      <c r="D376" s="6" t="s">
        <v>14</v>
      </c>
      <c r="E376" s="6" t="s">
        <v>29</v>
      </c>
      <c r="F376" s="7">
        <v>40402.75</v>
      </c>
      <c r="G376" s="7">
        <v>6464.44</v>
      </c>
      <c r="H376" s="7">
        <f t="shared" si="52"/>
        <v>46867.19</v>
      </c>
      <c r="I376" s="4" t="s">
        <v>55</v>
      </c>
      <c r="J376" s="34" t="s">
        <v>10</v>
      </c>
      <c r="K376" s="4">
        <v>10443703</v>
      </c>
      <c r="L376" s="4">
        <v>4</v>
      </c>
      <c r="M376" s="4">
        <v>3100</v>
      </c>
      <c r="N376" s="4">
        <v>311</v>
      </c>
      <c r="O376" s="5">
        <v>42167</v>
      </c>
      <c r="P376" s="6" t="s">
        <v>11</v>
      </c>
      <c r="R376" s="17">
        <f t="shared" si="53"/>
        <v>6464.4400000000005</v>
      </c>
      <c r="S376" s="17">
        <f t="shared" si="54"/>
        <v>0</v>
      </c>
    </row>
    <row r="377" spans="1:19" s="15" customFormat="1" x14ac:dyDescent="0.25">
      <c r="A377" s="71"/>
      <c r="B377" s="69">
        <v>353</v>
      </c>
      <c r="C377" s="5">
        <v>42167</v>
      </c>
      <c r="D377" s="6" t="s">
        <v>14</v>
      </c>
      <c r="E377" s="6" t="s">
        <v>30</v>
      </c>
      <c r="F377" s="7">
        <v>39607.269999999997</v>
      </c>
      <c r="G377" s="7">
        <v>6337.16</v>
      </c>
      <c r="H377" s="7">
        <f t="shared" si="52"/>
        <v>45944.429999999993</v>
      </c>
      <c r="I377" s="4" t="s">
        <v>55</v>
      </c>
      <c r="J377" s="34" t="s">
        <v>10</v>
      </c>
      <c r="K377" s="4">
        <v>10443716</v>
      </c>
      <c r="L377" s="4">
        <v>4</v>
      </c>
      <c r="M377" s="4">
        <v>3100</v>
      </c>
      <c r="N377" s="4">
        <v>311</v>
      </c>
      <c r="O377" s="5">
        <v>42167</v>
      </c>
      <c r="P377" s="6" t="s">
        <v>11</v>
      </c>
      <c r="R377" s="17">
        <f t="shared" si="53"/>
        <v>6337.1632</v>
      </c>
      <c r="S377" s="17">
        <f t="shared" si="54"/>
        <v>3.200000000106229E-3</v>
      </c>
    </row>
    <row r="378" spans="1:19" s="15" customFormat="1" x14ac:dyDescent="0.25">
      <c r="A378" s="71"/>
      <c r="B378" s="69">
        <v>354</v>
      </c>
      <c r="C378" s="5">
        <v>42167</v>
      </c>
      <c r="D378" s="6" t="s">
        <v>14</v>
      </c>
      <c r="E378" s="6" t="s">
        <v>31</v>
      </c>
      <c r="F378" s="7">
        <v>21847.360000000001</v>
      </c>
      <c r="G378" s="7">
        <v>3495.57</v>
      </c>
      <c r="H378" s="7">
        <f t="shared" si="52"/>
        <v>25342.93</v>
      </c>
      <c r="I378" s="4" t="s">
        <v>55</v>
      </c>
      <c r="J378" s="34" t="s">
        <v>10</v>
      </c>
      <c r="K378" s="4">
        <v>10443722</v>
      </c>
      <c r="L378" s="4">
        <v>4</v>
      </c>
      <c r="M378" s="4">
        <v>3100</v>
      </c>
      <c r="N378" s="4">
        <v>311</v>
      </c>
      <c r="O378" s="5">
        <v>42167</v>
      </c>
      <c r="P378" s="6" t="s">
        <v>11</v>
      </c>
      <c r="R378" s="17">
        <f t="shared" si="53"/>
        <v>3495.5776000000001</v>
      </c>
      <c r="S378" s="17">
        <f t="shared" si="54"/>
        <v>7.5999999999112333E-3</v>
      </c>
    </row>
    <row r="379" spans="1:19" s="15" customFormat="1" x14ac:dyDescent="0.25">
      <c r="A379" s="71"/>
      <c r="B379" s="69">
        <v>355</v>
      </c>
      <c r="C379" s="5">
        <v>42167</v>
      </c>
      <c r="D379" s="6" t="s">
        <v>14</v>
      </c>
      <c r="E379" s="6" t="s">
        <v>33</v>
      </c>
      <c r="F379" s="7">
        <v>22301.23</v>
      </c>
      <c r="G379" s="7">
        <v>3568.19</v>
      </c>
      <c r="H379" s="7">
        <f t="shared" si="52"/>
        <v>25869.42</v>
      </c>
      <c r="I379" s="4" t="s">
        <v>55</v>
      </c>
      <c r="J379" s="34" t="s">
        <v>10</v>
      </c>
      <c r="K379" s="4">
        <v>10443751</v>
      </c>
      <c r="L379" s="4">
        <v>4</v>
      </c>
      <c r="M379" s="4">
        <v>3100</v>
      </c>
      <c r="N379" s="4">
        <v>311</v>
      </c>
      <c r="O379" s="5">
        <v>42167</v>
      </c>
      <c r="P379" s="6" t="s">
        <v>11</v>
      </c>
      <c r="R379" s="17">
        <f t="shared" si="53"/>
        <v>3568.1968000000002</v>
      </c>
      <c r="S379" s="17">
        <f t="shared" si="54"/>
        <v>6.8000000001120497E-3</v>
      </c>
    </row>
    <row r="380" spans="1:19" s="15" customFormat="1" x14ac:dyDescent="0.25">
      <c r="A380" s="71"/>
      <c r="B380" s="69">
        <v>356</v>
      </c>
      <c r="C380" s="5">
        <v>42167</v>
      </c>
      <c r="D380" s="6" t="s">
        <v>14</v>
      </c>
      <c r="E380" s="6" t="s">
        <v>233</v>
      </c>
      <c r="F380" s="7">
        <v>1839.28</v>
      </c>
      <c r="G380" s="7">
        <v>294.27999999999997</v>
      </c>
      <c r="H380" s="7">
        <f t="shared" si="52"/>
        <v>2133.56</v>
      </c>
      <c r="I380" s="4" t="s">
        <v>55</v>
      </c>
      <c r="J380" s="34" t="s">
        <v>10</v>
      </c>
      <c r="K380" s="4">
        <v>10443748</v>
      </c>
      <c r="L380" s="4">
        <v>4</v>
      </c>
      <c r="M380" s="4">
        <v>3100</v>
      </c>
      <c r="N380" s="4">
        <v>311</v>
      </c>
      <c r="O380" s="5">
        <v>42167</v>
      </c>
      <c r="P380" s="6" t="s">
        <v>11</v>
      </c>
      <c r="R380" s="17">
        <f t="shared" si="53"/>
        <v>294.28480000000002</v>
      </c>
      <c r="S380" s="17">
        <f t="shared" si="54"/>
        <v>4.8000000000456566E-3</v>
      </c>
    </row>
    <row r="381" spans="1:19" s="15" customFormat="1" x14ac:dyDescent="0.25">
      <c r="A381" s="71"/>
      <c r="B381" s="69">
        <v>357</v>
      </c>
      <c r="C381" s="5">
        <v>42167</v>
      </c>
      <c r="D381" s="6" t="s">
        <v>14</v>
      </c>
      <c r="E381" s="6" t="s">
        <v>34</v>
      </c>
      <c r="F381" s="7">
        <v>43869.7</v>
      </c>
      <c r="G381" s="7">
        <v>7019.15</v>
      </c>
      <c r="H381" s="7">
        <f t="shared" si="52"/>
        <v>50888.85</v>
      </c>
      <c r="I381" s="4" t="s">
        <v>55</v>
      </c>
      <c r="J381" s="34" t="s">
        <v>10</v>
      </c>
      <c r="K381" s="4">
        <v>10443752</v>
      </c>
      <c r="L381" s="4">
        <v>4</v>
      </c>
      <c r="M381" s="4">
        <v>3100</v>
      </c>
      <c r="N381" s="4">
        <v>311</v>
      </c>
      <c r="O381" s="5">
        <v>42167</v>
      </c>
      <c r="P381" s="6" t="s">
        <v>11</v>
      </c>
      <c r="R381" s="17">
        <f t="shared" si="53"/>
        <v>7019.152</v>
      </c>
      <c r="S381" s="17">
        <f t="shared" si="54"/>
        <v>2.0000000004074536E-3</v>
      </c>
    </row>
    <row r="382" spans="1:19" x14ac:dyDescent="0.25">
      <c r="B382" s="69">
        <v>358</v>
      </c>
      <c r="C382" s="5">
        <v>42170</v>
      </c>
      <c r="D382" s="6" t="s">
        <v>14</v>
      </c>
      <c r="E382" s="6" t="s">
        <v>72</v>
      </c>
      <c r="F382" s="7">
        <v>172.41</v>
      </c>
      <c r="G382" s="7">
        <v>27.59</v>
      </c>
      <c r="H382" s="7">
        <f t="shared" si="52"/>
        <v>200</v>
      </c>
      <c r="I382" s="4" t="s">
        <v>22</v>
      </c>
      <c r="J382" s="34" t="s">
        <v>42</v>
      </c>
      <c r="K382" s="4" t="s">
        <v>396</v>
      </c>
      <c r="L382" s="4">
        <v>4</v>
      </c>
      <c r="M382" s="4">
        <v>3100</v>
      </c>
      <c r="N382" s="4">
        <v>315</v>
      </c>
      <c r="O382" s="5">
        <v>42170</v>
      </c>
      <c r="P382" s="6" t="s">
        <v>11</v>
      </c>
      <c r="R382" s="17">
        <f t="shared" si="53"/>
        <v>27.585599999999999</v>
      </c>
      <c r="S382" s="17">
        <f t="shared" si="54"/>
        <v>-4.4000000000004036E-3</v>
      </c>
    </row>
    <row r="383" spans="1:19" x14ac:dyDescent="0.25">
      <c r="B383" s="69">
        <v>359</v>
      </c>
      <c r="C383" s="5">
        <v>42171</v>
      </c>
      <c r="D383" s="6" t="s">
        <v>14</v>
      </c>
      <c r="E383" s="6" t="s">
        <v>68</v>
      </c>
      <c r="F383" s="7">
        <v>2672.41</v>
      </c>
      <c r="G383" s="7">
        <v>427.59</v>
      </c>
      <c r="H383" s="7">
        <f t="shared" si="52"/>
        <v>3100</v>
      </c>
      <c r="I383" s="4" t="s">
        <v>397</v>
      </c>
      <c r="J383" s="34" t="s">
        <v>23</v>
      </c>
      <c r="K383" s="4">
        <v>39</v>
      </c>
      <c r="L383" s="4">
        <v>4</v>
      </c>
      <c r="M383" s="4">
        <v>3400</v>
      </c>
      <c r="N383" s="4">
        <v>342</v>
      </c>
      <c r="O383" s="5">
        <v>42171</v>
      </c>
      <c r="P383" s="6" t="s">
        <v>11</v>
      </c>
      <c r="R383" s="17">
        <f t="shared" si="53"/>
        <v>427.5856</v>
      </c>
      <c r="S383" s="17">
        <f t="shared" si="54"/>
        <v>-4.3999999999755346E-3</v>
      </c>
    </row>
    <row r="384" spans="1:19" x14ac:dyDescent="0.25">
      <c r="B384" s="69">
        <v>360</v>
      </c>
      <c r="C384" s="5">
        <v>42171</v>
      </c>
      <c r="D384" s="6" t="s">
        <v>8</v>
      </c>
      <c r="E384" s="6" t="s">
        <v>398</v>
      </c>
      <c r="F384" s="7">
        <v>10005</v>
      </c>
      <c r="G384" s="7">
        <v>0</v>
      </c>
      <c r="H384" s="7">
        <f t="shared" si="52"/>
        <v>10005</v>
      </c>
      <c r="I384" s="4" t="s">
        <v>55</v>
      </c>
      <c r="J384" s="34" t="s">
        <v>62</v>
      </c>
      <c r="K384" s="4" t="s">
        <v>89</v>
      </c>
      <c r="L384" s="4">
        <v>2</v>
      </c>
      <c r="M384" s="4">
        <v>3900</v>
      </c>
      <c r="N384" s="4">
        <v>392</v>
      </c>
      <c r="O384" s="5">
        <v>42171</v>
      </c>
      <c r="P384" s="6" t="s">
        <v>11</v>
      </c>
      <c r="R384" s="17">
        <v>0</v>
      </c>
      <c r="S384" s="17">
        <f t="shared" si="54"/>
        <v>0</v>
      </c>
    </row>
    <row r="385" spans="1:19" x14ac:dyDescent="0.25">
      <c r="B385" s="69">
        <v>361</v>
      </c>
      <c r="C385" s="5">
        <v>42172</v>
      </c>
      <c r="D385" s="6" t="s">
        <v>14</v>
      </c>
      <c r="E385" s="6" t="s">
        <v>232</v>
      </c>
      <c r="F385" s="7">
        <v>1954.31</v>
      </c>
      <c r="G385" s="7">
        <v>312.69</v>
      </c>
      <c r="H385" s="7">
        <f t="shared" si="52"/>
        <v>2267</v>
      </c>
      <c r="I385" s="4" t="s">
        <v>405</v>
      </c>
      <c r="J385" s="34" t="s">
        <v>52</v>
      </c>
      <c r="K385" s="4" t="s">
        <v>399</v>
      </c>
      <c r="L385" s="4">
        <v>4</v>
      </c>
      <c r="M385" s="4">
        <v>2400</v>
      </c>
      <c r="N385" s="4">
        <v>249</v>
      </c>
      <c r="O385" s="5">
        <v>42172</v>
      </c>
      <c r="P385" s="6" t="s">
        <v>11</v>
      </c>
      <c r="R385" s="17">
        <f t="shared" ref="R385:R403" si="55">F385*0.16</f>
        <v>312.68959999999998</v>
      </c>
      <c r="S385" s="17">
        <f t="shared" si="54"/>
        <v>-4.0000000001327862E-4</v>
      </c>
    </row>
    <row r="386" spans="1:19" s="15" customFormat="1" x14ac:dyDescent="0.25">
      <c r="A386" s="71"/>
      <c r="B386" s="69">
        <v>362</v>
      </c>
      <c r="C386" s="5">
        <v>42172</v>
      </c>
      <c r="D386" s="6" t="s">
        <v>14</v>
      </c>
      <c r="E386" s="6" t="s">
        <v>171</v>
      </c>
      <c r="F386" s="7">
        <v>796.56</v>
      </c>
      <c r="G386" s="7">
        <v>127.44</v>
      </c>
      <c r="H386" s="7">
        <f t="shared" si="52"/>
        <v>924</v>
      </c>
      <c r="I386" s="4" t="s">
        <v>405</v>
      </c>
      <c r="J386" s="34" t="s">
        <v>52</v>
      </c>
      <c r="K386" s="4" t="s">
        <v>400</v>
      </c>
      <c r="L386" s="4">
        <v>4</v>
      </c>
      <c r="M386" s="4">
        <v>2700</v>
      </c>
      <c r="N386" s="4">
        <v>272</v>
      </c>
      <c r="O386" s="5">
        <v>42172</v>
      </c>
      <c r="P386" s="6" t="s">
        <v>11</v>
      </c>
      <c r="R386" s="17">
        <f t="shared" si="55"/>
        <v>127.44959999999999</v>
      </c>
      <c r="S386" s="17">
        <f t="shared" si="54"/>
        <v>9.5999999999918373E-3</v>
      </c>
    </row>
    <row r="387" spans="1:19" x14ac:dyDescent="0.25">
      <c r="B387" s="69">
        <v>363</v>
      </c>
      <c r="C387" s="5">
        <v>42172</v>
      </c>
      <c r="D387" s="6" t="s">
        <v>14</v>
      </c>
      <c r="E387" s="6" t="s">
        <v>406</v>
      </c>
      <c r="F387" s="7">
        <v>211.21</v>
      </c>
      <c r="G387" s="7">
        <v>33.79</v>
      </c>
      <c r="H387" s="7">
        <f t="shared" si="52"/>
        <v>245</v>
      </c>
      <c r="I387" s="4" t="s">
        <v>405</v>
      </c>
      <c r="J387" s="34" t="s">
        <v>52</v>
      </c>
      <c r="K387" s="4" t="s">
        <v>401</v>
      </c>
      <c r="L387" s="4">
        <v>4</v>
      </c>
      <c r="M387" s="4">
        <v>2400</v>
      </c>
      <c r="N387" s="4">
        <v>249</v>
      </c>
      <c r="O387" s="5">
        <v>42172</v>
      </c>
      <c r="P387" s="6" t="s">
        <v>11</v>
      </c>
      <c r="R387" s="17">
        <f t="shared" si="55"/>
        <v>33.793600000000005</v>
      </c>
      <c r="S387" s="17">
        <f t="shared" si="54"/>
        <v>3.6000000000058208E-3</v>
      </c>
    </row>
    <row r="388" spans="1:19" x14ac:dyDescent="0.25">
      <c r="B388" s="69">
        <v>364</v>
      </c>
      <c r="C388" s="5">
        <v>42172</v>
      </c>
      <c r="D388" s="6" t="s">
        <v>14</v>
      </c>
      <c r="E388" s="6" t="s">
        <v>407</v>
      </c>
      <c r="F388" s="7">
        <v>3633.62</v>
      </c>
      <c r="G388" s="7">
        <v>581.38</v>
      </c>
      <c r="H388" s="7">
        <f t="shared" si="52"/>
        <v>4215</v>
      </c>
      <c r="I388" s="4" t="s">
        <v>405</v>
      </c>
      <c r="J388" s="34" t="s">
        <v>52</v>
      </c>
      <c r="K388" s="4" t="s">
        <v>402</v>
      </c>
      <c r="L388" s="4">
        <v>4</v>
      </c>
      <c r="M388" s="4">
        <v>2400</v>
      </c>
      <c r="N388" s="4">
        <v>249</v>
      </c>
      <c r="O388" s="5">
        <v>42172</v>
      </c>
      <c r="P388" s="6" t="s">
        <v>11</v>
      </c>
      <c r="R388" s="17">
        <f t="shared" si="55"/>
        <v>581.37919999999997</v>
      </c>
      <c r="S388" s="17">
        <f t="shared" si="54"/>
        <v>-8.0000000002655725E-4</v>
      </c>
    </row>
    <row r="389" spans="1:19" x14ac:dyDescent="0.25">
      <c r="B389" s="69">
        <v>365</v>
      </c>
      <c r="C389" s="5">
        <v>42172</v>
      </c>
      <c r="D389" s="6" t="s">
        <v>14</v>
      </c>
      <c r="E389" s="6" t="s">
        <v>228</v>
      </c>
      <c r="F389" s="7">
        <v>1884.47</v>
      </c>
      <c r="G389" s="7">
        <v>301.52999999999997</v>
      </c>
      <c r="H389" s="7">
        <f t="shared" si="52"/>
        <v>2186</v>
      </c>
      <c r="I389" s="4" t="s">
        <v>405</v>
      </c>
      <c r="J389" s="34" t="s">
        <v>52</v>
      </c>
      <c r="K389" s="4" t="s">
        <v>403</v>
      </c>
      <c r="L389" s="4">
        <v>4</v>
      </c>
      <c r="M389" s="4">
        <v>2900</v>
      </c>
      <c r="N389" s="4">
        <v>291</v>
      </c>
      <c r="O389" s="5">
        <v>42172</v>
      </c>
      <c r="P389" s="6" t="s">
        <v>11</v>
      </c>
      <c r="R389" s="17">
        <f t="shared" si="55"/>
        <v>301.51519999999999</v>
      </c>
      <c r="S389" s="17">
        <f t="shared" si="54"/>
        <v>-1.4799999999979718E-2</v>
      </c>
    </row>
    <row r="390" spans="1:19" x14ac:dyDescent="0.25">
      <c r="B390" s="69">
        <v>366</v>
      </c>
      <c r="C390" s="5">
        <v>42172</v>
      </c>
      <c r="D390" s="6" t="s">
        <v>14</v>
      </c>
      <c r="E390" s="6" t="s">
        <v>408</v>
      </c>
      <c r="F390" s="7">
        <v>325.86</v>
      </c>
      <c r="G390" s="7">
        <v>52.14</v>
      </c>
      <c r="H390" s="7">
        <f t="shared" si="52"/>
        <v>378</v>
      </c>
      <c r="I390" s="4" t="s">
        <v>405</v>
      </c>
      <c r="J390" s="34" t="s">
        <v>52</v>
      </c>
      <c r="K390" s="4" t="s">
        <v>404</v>
      </c>
      <c r="L390" s="4">
        <v>4</v>
      </c>
      <c r="M390" s="4">
        <v>3500</v>
      </c>
      <c r="N390" s="4">
        <v>357</v>
      </c>
      <c r="O390" s="5">
        <v>42172</v>
      </c>
      <c r="P390" s="6" t="s">
        <v>11</v>
      </c>
      <c r="R390" s="17">
        <f t="shared" si="55"/>
        <v>52.137600000000006</v>
      </c>
      <c r="S390" s="17">
        <f t="shared" si="54"/>
        <v>-2.3999999999944066E-3</v>
      </c>
    </row>
    <row r="391" spans="1:19" x14ac:dyDescent="0.25">
      <c r="B391" s="69">
        <v>367</v>
      </c>
      <c r="C391" s="5">
        <v>42174</v>
      </c>
      <c r="D391" s="6" t="s">
        <v>14</v>
      </c>
      <c r="E391" s="6" t="s">
        <v>409</v>
      </c>
      <c r="F391" s="7">
        <v>200</v>
      </c>
      <c r="G391" s="7">
        <v>32</v>
      </c>
      <c r="H391" s="7">
        <f t="shared" si="52"/>
        <v>232</v>
      </c>
      <c r="I391" s="4" t="s">
        <v>22</v>
      </c>
      <c r="J391" s="34" t="s">
        <v>410</v>
      </c>
      <c r="K391" s="4" t="s">
        <v>89</v>
      </c>
      <c r="L391" s="4">
        <v>3</v>
      </c>
      <c r="M391" s="4">
        <v>2900</v>
      </c>
      <c r="N391" s="4">
        <v>291</v>
      </c>
      <c r="O391" s="5">
        <v>42174</v>
      </c>
      <c r="P391" s="6" t="s">
        <v>11</v>
      </c>
      <c r="R391" s="17">
        <f t="shared" si="55"/>
        <v>32</v>
      </c>
      <c r="S391" s="17">
        <f t="shared" ref="S391:S422" si="56">R391-G391</f>
        <v>0</v>
      </c>
    </row>
    <row r="392" spans="1:19" x14ac:dyDescent="0.25">
      <c r="B392" s="69">
        <v>368</v>
      </c>
      <c r="C392" s="5">
        <v>42177</v>
      </c>
      <c r="D392" s="6" t="s">
        <v>14</v>
      </c>
      <c r="E392" s="6" t="s">
        <v>415</v>
      </c>
      <c r="F392" s="7">
        <v>18300</v>
      </c>
      <c r="G392" s="7">
        <v>2928</v>
      </c>
      <c r="H392" s="7">
        <f t="shared" si="52"/>
        <v>21228</v>
      </c>
      <c r="I392" s="4" t="s">
        <v>411</v>
      </c>
      <c r="J392" s="34" t="s">
        <v>21</v>
      </c>
      <c r="K392" s="4" t="s">
        <v>412</v>
      </c>
      <c r="L392" s="4">
        <v>4</v>
      </c>
      <c r="M392" s="4">
        <v>2400</v>
      </c>
      <c r="N392" s="4">
        <v>247</v>
      </c>
      <c r="O392" s="5">
        <v>42177</v>
      </c>
      <c r="P392" s="6" t="s">
        <v>11</v>
      </c>
      <c r="R392" s="17">
        <f t="shared" si="55"/>
        <v>2928</v>
      </c>
      <c r="S392" s="17">
        <f t="shared" si="56"/>
        <v>0</v>
      </c>
    </row>
    <row r="393" spans="1:19" x14ac:dyDescent="0.25">
      <c r="B393" s="69">
        <v>369</v>
      </c>
      <c r="C393" s="5">
        <v>42177</v>
      </c>
      <c r="D393" s="6" t="s">
        <v>14</v>
      </c>
      <c r="E393" s="6" t="s">
        <v>416</v>
      </c>
      <c r="F393" s="7">
        <v>6600</v>
      </c>
      <c r="G393" s="7">
        <v>1056</v>
      </c>
      <c r="H393" s="7">
        <f t="shared" si="52"/>
        <v>7656</v>
      </c>
      <c r="I393" s="4" t="s">
        <v>411</v>
      </c>
      <c r="J393" s="34" t="s">
        <v>21</v>
      </c>
      <c r="K393" s="4" t="s">
        <v>413</v>
      </c>
      <c r="L393" s="4">
        <v>4</v>
      </c>
      <c r="M393" s="4">
        <v>2400</v>
      </c>
      <c r="N393" s="4">
        <v>247</v>
      </c>
      <c r="O393" s="5">
        <v>42177</v>
      </c>
      <c r="P393" s="6" t="s">
        <v>11</v>
      </c>
      <c r="R393" s="17">
        <f t="shared" si="55"/>
        <v>1056</v>
      </c>
      <c r="S393" s="17">
        <f t="shared" si="56"/>
        <v>0</v>
      </c>
    </row>
    <row r="394" spans="1:19" x14ac:dyDescent="0.25">
      <c r="B394" s="69">
        <v>370</v>
      </c>
      <c r="C394" s="5">
        <v>42177</v>
      </c>
      <c r="D394" s="6" t="s">
        <v>14</v>
      </c>
      <c r="E394" s="6" t="s">
        <v>417</v>
      </c>
      <c r="F394" s="7">
        <v>5500</v>
      </c>
      <c r="G394" s="7">
        <v>880</v>
      </c>
      <c r="H394" s="7">
        <f t="shared" si="52"/>
        <v>6380</v>
      </c>
      <c r="I394" s="4" t="s">
        <v>411</v>
      </c>
      <c r="J394" s="34" t="s">
        <v>21</v>
      </c>
      <c r="K394" s="4" t="s">
        <v>414</v>
      </c>
      <c r="L394" s="4">
        <v>4</v>
      </c>
      <c r="M394" s="4">
        <v>2400</v>
      </c>
      <c r="N394" s="4">
        <v>247</v>
      </c>
      <c r="O394" s="5">
        <v>42177</v>
      </c>
      <c r="P394" s="6" t="s">
        <v>11</v>
      </c>
      <c r="R394" s="17">
        <f t="shared" si="55"/>
        <v>880</v>
      </c>
      <c r="S394" s="17">
        <f t="shared" si="56"/>
        <v>0</v>
      </c>
    </row>
    <row r="395" spans="1:19" x14ac:dyDescent="0.25">
      <c r="B395" s="69">
        <v>371</v>
      </c>
      <c r="C395" s="5">
        <v>42175</v>
      </c>
      <c r="D395" s="6" t="s">
        <v>14</v>
      </c>
      <c r="E395" s="6" t="s">
        <v>65</v>
      </c>
      <c r="F395" s="7">
        <v>36179.33</v>
      </c>
      <c r="G395" s="7">
        <v>5788.69</v>
      </c>
      <c r="H395" s="7">
        <f t="shared" si="52"/>
        <v>41968.020000000004</v>
      </c>
      <c r="I395" s="4" t="s">
        <v>55</v>
      </c>
      <c r="J395" s="34" t="s">
        <v>10</v>
      </c>
      <c r="K395" s="4">
        <v>10494665</v>
      </c>
      <c r="L395" s="4">
        <v>4</v>
      </c>
      <c r="M395" s="4">
        <v>3100</v>
      </c>
      <c r="N395" s="4">
        <v>311</v>
      </c>
      <c r="O395" s="5">
        <v>42178</v>
      </c>
      <c r="P395" s="6" t="s">
        <v>11</v>
      </c>
      <c r="R395" s="17">
        <f t="shared" si="55"/>
        <v>5788.6928000000007</v>
      </c>
      <c r="S395" s="17">
        <f t="shared" si="56"/>
        <v>2.8000000011161319E-3</v>
      </c>
    </row>
    <row r="396" spans="1:19" x14ac:dyDescent="0.25">
      <c r="B396" s="69">
        <v>372</v>
      </c>
      <c r="C396" s="5">
        <v>42175</v>
      </c>
      <c r="D396" s="6" t="s">
        <v>14</v>
      </c>
      <c r="E396" s="6" t="s">
        <v>64</v>
      </c>
      <c r="F396" s="7">
        <v>16395.72</v>
      </c>
      <c r="G396" s="7">
        <v>2623.31</v>
      </c>
      <c r="H396" s="7">
        <f t="shared" si="52"/>
        <v>19019.030000000002</v>
      </c>
      <c r="I396" s="4" t="s">
        <v>55</v>
      </c>
      <c r="J396" s="34" t="s">
        <v>10</v>
      </c>
      <c r="K396" s="4">
        <v>10494666</v>
      </c>
      <c r="L396" s="4">
        <v>4</v>
      </c>
      <c r="M396" s="4">
        <v>3100</v>
      </c>
      <c r="N396" s="4">
        <v>311</v>
      </c>
      <c r="O396" s="5">
        <v>42178</v>
      </c>
      <c r="P396" s="6" t="s">
        <v>11</v>
      </c>
      <c r="R396" s="17">
        <f t="shared" si="55"/>
        <v>2623.3152000000005</v>
      </c>
      <c r="S396" s="17">
        <f t="shared" si="56"/>
        <v>5.2000000005136826E-3</v>
      </c>
    </row>
    <row r="397" spans="1:19" x14ac:dyDescent="0.25">
      <c r="B397" s="69">
        <v>373</v>
      </c>
      <c r="C397" s="5">
        <v>42175</v>
      </c>
      <c r="D397" s="6" t="s">
        <v>14</v>
      </c>
      <c r="E397" s="37" t="s">
        <v>37</v>
      </c>
      <c r="F397" s="7">
        <v>7599.91</v>
      </c>
      <c r="G397" s="7">
        <v>1215.98</v>
      </c>
      <c r="H397" s="7">
        <f t="shared" si="52"/>
        <v>8815.89</v>
      </c>
      <c r="I397" s="4" t="s">
        <v>55</v>
      </c>
      <c r="J397" s="34" t="s">
        <v>10</v>
      </c>
      <c r="K397" s="4">
        <v>10475201</v>
      </c>
      <c r="L397" s="4">
        <v>4</v>
      </c>
      <c r="M397" s="4">
        <v>3100</v>
      </c>
      <c r="N397" s="4">
        <v>311</v>
      </c>
      <c r="O397" s="5">
        <v>42178</v>
      </c>
      <c r="P397" s="6" t="s">
        <v>11</v>
      </c>
      <c r="R397" s="17">
        <f t="shared" si="55"/>
        <v>1215.9856</v>
      </c>
      <c r="S397" s="17">
        <f t="shared" si="56"/>
        <v>5.599999999958527E-3</v>
      </c>
    </row>
    <row r="398" spans="1:19" x14ac:dyDescent="0.25">
      <c r="B398" s="69">
        <v>374</v>
      </c>
      <c r="C398" s="5">
        <v>42173</v>
      </c>
      <c r="D398" s="6" t="s">
        <v>14</v>
      </c>
      <c r="E398" s="6" t="s">
        <v>38</v>
      </c>
      <c r="F398" s="7">
        <v>4553.83</v>
      </c>
      <c r="G398" s="7">
        <v>728.61</v>
      </c>
      <c r="H398" s="7">
        <f t="shared" si="52"/>
        <v>5282.44</v>
      </c>
      <c r="I398" s="4" t="s">
        <v>55</v>
      </c>
      <c r="J398" s="34" t="s">
        <v>10</v>
      </c>
      <c r="K398" s="4">
        <v>10475198</v>
      </c>
      <c r="L398" s="4">
        <v>4</v>
      </c>
      <c r="M398" s="4">
        <v>3100</v>
      </c>
      <c r="N398" s="4">
        <v>311</v>
      </c>
      <c r="O398" s="5">
        <v>42178</v>
      </c>
      <c r="P398" s="6" t="s">
        <v>11</v>
      </c>
      <c r="R398" s="17">
        <f t="shared" si="55"/>
        <v>728.61279999999999</v>
      </c>
      <c r="S398" s="17">
        <f t="shared" si="56"/>
        <v>2.7999999999792635E-3</v>
      </c>
    </row>
    <row r="399" spans="1:19" x14ac:dyDescent="0.25">
      <c r="B399" s="69">
        <v>375</v>
      </c>
      <c r="C399" s="5">
        <v>42173</v>
      </c>
      <c r="D399" s="6" t="s">
        <v>14</v>
      </c>
      <c r="E399" s="6" t="s">
        <v>39</v>
      </c>
      <c r="F399" s="7">
        <v>20621.43</v>
      </c>
      <c r="G399" s="7">
        <v>3299.42</v>
      </c>
      <c r="H399" s="7">
        <f t="shared" si="52"/>
        <v>23920.85</v>
      </c>
      <c r="I399" s="4" t="s">
        <v>55</v>
      </c>
      <c r="J399" s="34" t="s">
        <v>10</v>
      </c>
      <c r="K399" s="4">
        <v>10475200</v>
      </c>
      <c r="L399" s="4">
        <v>4</v>
      </c>
      <c r="M399" s="4">
        <v>3100</v>
      </c>
      <c r="N399" s="4">
        <v>311</v>
      </c>
      <c r="O399" s="5">
        <v>42178</v>
      </c>
      <c r="P399" s="6" t="s">
        <v>11</v>
      </c>
      <c r="R399" s="17">
        <f t="shared" si="55"/>
        <v>3299.4288000000001</v>
      </c>
      <c r="S399" s="17">
        <f t="shared" si="56"/>
        <v>8.800000000064756E-3</v>
      </c>
    </row>
    <row r="400" spans="1:19" x14ac:dyDescent="0.25">
      <c r="B400" s="69">
        <v>376</v>
      </c>
      <c r="C400" s="5">
        <v>42173</v>
      </c>
      <c r="D400" s="6" t="s">
        <v>14</v>
      </c>
      <c r="E400" s="6" t="s">
        <v>40</v>
      </c>
      <c r="F400" s="7">
        <v>8978.6200000000008</v>
      </c>
      <c r="G400" s="7">
        <v>1436.58</v>
      </c>
      <c r="H400" s="7">
        <f t="shared" si="52"/>
        <v>10415.200000000001</v>
      </c>
      <c r="I400" s="4" t="s">
        <v>55</v>
      </c>
      <c r="J400" s="34" t="s">
        <v>10</v>
      </c>
      <c r="K400" s="4">
        <v>10475207</v>
      </c>
      <c r="L400" s="4">
        <v>4</v>
      </c>
      <c r="M400" s="4">
        <v>3100</v>
      </c>
      <c r="N400" s="4">
        <v>311</v>
      </c>
      <c r="O400" s="5">
        <v>42178</v>
      </c>
      <c r="P400" s="6" t="s">
        <v>11</v>
      </c>
      <c r="R400" s="17">
        <f t="shared" si="55"/>
        <v>1436.5792000000001</v>
      </c>
      <c r="S400" s="17">
        <f t="shared" si="56"/>
        <v>-7.9999999979918357E-4</v>
      </c>
    </row>
    <row r="401" spans="1:19" x14ac:dyDescent="0.25">
      <c r="B401" s="69">
        <v>377</v>
      </c>
      <c r="C401" s="5">
        <v>42173</v>
      </c>
      <c r="D401" s="6" t="s">
        <v>14</v>
      </c>
      <c r="E401" s="6" t="s">
        <v>84</v>
      </c>
      <c r="F401" s="7">
        <v>4202.7299999999996</v>
      </c>
      <c r="G401" s="7">
        <v>672.43</v>
      </c>
      <c r="H401" s="7">
        <f t="shared" si="52"/>
        <v>4875.16</v>
      </c>
      <c r="I401" s="4" t="s">
        <v>55</v>
      </c>
      <c r="J401" s="34" t="s">
        <v>10</v>
      </c>
      <c r="K401" s="4">
        <v>10475208</v>
      </c>
      <c r="L401" s="4">
        <v>4</v>
      </c>
      <c r="M401" s="4">
        <v>3100</v>
      </c>
      <c r="N401" s="4">
        <v>311</v>
      </c>
      <c r="O401" s="5">
        <v>42178</v>
      </c>
      <c r="P401" s="6" t="s">
        <v>11</v>
      </c>
      <c r="R401" s="17">
        <f t="shared" si="55"/>
        <v>672.43679999999995</v>
      </c>
      <c r="S401" s="17">
        <f t="shared" si="56"/>
        <v>6.7999999999983629E-3</v>
      </c>
    </row>
    <row r="402" spans="1:19" x14ac:dyDescent="0.25">
      <c r="B402" s="69">
        <v>378</v>
      </c>
      <c r="C402" s="5">
        <v>42173</v>
      </c>
      <c r="D402" s="6" t="s">
        <v>14</v>
      </c>
      <c r="E402" s="6" t="s">
        <v>78</v>
      </c>
      <c r="F402" s="7">
        <v>3496.69</v>
      </c>
      <c r="G402" s="7">
        <v>559.47</v>
      </c>
      <c r="H402" s="7">
        <f t="shared" si="52"/>
        <v>4056.16</v>
      </c>
      <c r="I402" s="4" t="s">
        <v>55</v>
      </c>
      <c r="J402" s="34" t="s">
        <v>10</v>
      </c>
      <c r="K402" s="4">
        <v>10475209</v>
      </c>
      <c r="L402" s="4">
        <v>4</v>
      </c>
      <c r="M402" s="4">
        <v>3100</v>
      </c>
      <c r="N402" s="4">
        <v>311</v>
      </c>
      <c r="O402" s="5">
        <v>42178</v>
      </c>
      <c r="P402" s="6" t="s">
        <v>11</v>
      </c>
      <c r="R402" s="17">
        <f t="shared" si="55"/>
        <v>559.47040000000004</v>
      </c>
      <c r="S402" s="17">
        <f t="shared" si="56"/>
        <v>4.0000000001327862E-4</v>
      </c>
    </row>
    <row r="403" spans="1:19" x14ac:dyDescent="0.25">
      <c r="B403" s="69">
        <v>379</v>
      </c>
      <c r="C403" s="5">
        <v>42173</v>
      </c>
      <c r="D403" s="6" t="s">
        <v>14</v>
      </c>
      <c r="E403" s="6" t="s">
        <v>63</v>
      </c>
      <c r="F403" s="7">
        <v>1916.8</v>
      </c>
      <c r="G403" s="7">
        <v>306.68</v>
      </c>
      <c r="H403" s="7">
        <f t="shared" si="52"/>
        <v>2223.48</v>
      </c>
      <c r="I403" s="4" t="s">
        <v>55</v>
      </c>
      <c r="J403" s="34" t="s">
        <v>10</v>
      </c>
      <c r="K403" s="4">
        <v>10475212</v>
      </c>
      <c r="L403" s="4">
        <v>4</v>
      </c>
      <c r="M403" s="4">
        <v>3100</v>
      </c>
      <c r="N403" s="4">
        <v>311</v>
      </c>
      <c r="O403" s="5">
        <v>42178</v>
      </c>
      <c r="P403" s="6" t="s">
        <v>11</v>
      </c>
      <c r="R403" s="17">
        <f t="shared" si="55"/>
        <v>306.68799999999999</v>
      </c>
      <c r="S403" s="17">
        <f t="shared" si="56"/>
        <v>7.9999999999813554E-3</v>
      </c>
    </row>
    <row r="404" spans="1:19" x14ac:dyDescent="0.25">
      <c r="B404" s="69">
        <v>380</v>
      </c>
      <c r="C404" s="5">
        <v>42173</v>
      </c>
      <c r="D404" s="6" t="s">
        <v>14</v>
      </c>
      <c r="E404" s="6" t="s">
        <v>41</v>
      </c>
      <c r="F404" s="7">
        <v>5506</v>
      </c>
      <c r="G404" s="7">
        <v>0</v>
      </c>
      <c r="H404" s="7">
        <f t="shared" si="52"/>
        <v>5506</v>
      </c>
      <c r="I404" s="4" t="s">
        <v>55</v>
      </c>
      <c r="J404" s="34" t="s">
        <v>10</v>
      </c>
      <c r="K404" s="4">
        <v>10475216</v>
      </c>
      <c r="L404" s="4">
        <v>4</v>
      </c>
      <c r="M404" s="4">
        <v>3100</v>
      </c>
      <c r="N404" s="4">
        <v>311</v>
      </c>
      <c r="O404" s="5">
        <v>42178</v>
      </c>
      <c r="P404" s="6" t="s">
        <v>11</v>
      </c>
      <c r="R404" s="17">
        <v>0</v>
      </c>
      <c r="S404" s="17">
        <f t="shared" si="56"/>
        <v>0</v>
      </c>
    </row>
    <row r="405" spans="1:19" x14ac:dyDescent="0.25">
      <c r="B405" s="69">
        <v>381</v>
      </c>
      <c r="C405" s="5">
        <v>42178</v>
      </c>
      <c r="D405" s="6" t="s">
        <v>14</v>
      </c>
      <c r="E405" s="6" t="s">
        <v>418</v>
      </c>
      <c r="F405" s="7">
        <v>241.38</v>
      </c>
      <c r="G405" s="7">
        <v>38.619999999999997</v>
      </c>
      <c r="H405" s="7">
        <f t="shared" si="52"/>
        <v>280</v>
      </c>
      <c r="I405" s="4" t="s">
        <v>22</v>
      </c>
      <c r="J405" s="34" t="s">
        <v>419</v>
      </c>
      <c r="K405" s="4" t="s">
        <v>89</v>
      </c>
      <c r="L405" s="4">
        <v>4</v>
      </c>
      <c r="M405" s="4">
        <v>2900</v>
      </c>
      <c r="N405" s="4">
        <v>296</v>
      </c>
      <c r="O405" s="5">
        <v>42178</v>
      </c>
      <c r="P405" s="6" t="s">
        <v>11</v>
      </c>
      <c r="R405" s="17">
        <f t="shared" ref="R405:R417" si="57">F405*0.16</f>
        <v>38.620800000000003</v>
      </c>
      <c r="S405" s="17">
        <f t="shared" si="56"/>
        <v>8.0000000000524096E-4</v>
      </c>
    </row>
    <row r="406" spans="1:19" x14ac:dyDescent="0.25">
      <c r="B406" s="69">
        <v>382</v>
      </c>
      <c r="C406" s="5">
        <v>42179</v>
      </c>
      <c r="D406" s="6" t="s">
        <v>14</v>
      </c>
      <c r="E406" s="6" t="s">
        <v>72</v>
      </c>
      <c r="F406" s="7">
        <v>172.41</v>
      </c>
      <c r="G406" s="7">
        <v>27.59</v>
      </c>
      <c r="H406" s="7">
        <f t="shared" si="52"/>
        <v>200</v>
      </c>
      <c r="I406" s="4" t="s">
        <v>22</v>
      </c>
      <c r="J406" s="34" t="s">
        <v>42</v>
      </c>
      <c r="K406" s="4">
        <v>6621</v>
      </c>
      <c r="L406" s="4">
        <v>4</v>
      </c>
      <c r="M406" s="4">
        <v>3100</v>
      </c>
      <c r="N406" s="4">
        <v>315</v>
      </c>
      <c r="O406" s="5">
        <v>42179</v>
      </c>
      <c r="P406" s="6" t="s">
        <v>11</v>
      </c>
      <c r="R406" s="17">
        <f t="shared" si="57"/>
        <v>27.585599999999999</v>
      </c>
      <c r="S406" s="17">
        <f t="shared" si="56"/>
        <v>-4.4000000000004036E-3</v>
      </c>
    </row>
    <row r="407" spans="1:19" x14ac:dyDescent="0.25">
      <c r="B407" s="69">
        <v>383</v>
      </c>
      <c r="C407" s="5">
        <v>42180</v>
      </c>
      <c r="D407" s="6" t="s">
        <v>14</v>
      </c>
      <c r="E407" s="6" t="s">
        <v>420</v>
      </c>
      <c r="F407" s="7">
        <v>825</v>
      </c>
      <c r="G407" s="7">
        <v>132</v>
      </c>
      <c r="H407" s="7">
        <f t="shared" si="52"/>
        <v>957</v>
      </c>
      <c r="I407" s="4" t="s">
        <v>55</v>
      </c>
      <c r="J407" s="34" t="s">
        <v>421</v>
      </c>
      <c r="K407" s="4">
        <v>1772</v>
      </c>
      <c r="L407" s="4">
        <v>2</v>
      </c>
      <c r="M407" s="4">
        <v>3500</v>
      </c>
      <c r="N407" s="4">
        <v>353</v>
      </c>
      <c r="O407" s="5">
        <v>42180</v>
      </c>
      <c r="P407" s="6" t="s">
        <v>11</v>
      </c>
      <c r="R407" s="17">
        <f t="shared" si="57"/>
        <v>132</v>
      </c>
      <c r="S407" s="17">
        <f t="shared" si="56"/>
        <v>0</v>
      </c>
    </row>
    <row r="408" spans="1:19" x14ac:dyDescent="0.25">
      <c r="B408" s="69">
        <v>384</v>
      </c>
      <c r="C408" s="5">
        <v>42184</v>
      </c>
      <c r="D408" s="6" t="s">
        <v>14</v>
      </c>
      <c r="E408" s="6" t="s">
        <v>15</v>
      </c>
      <c r="F408" s="7">
        <v>13555.25</v>
      </c>
      <c r="G408" s="7">
        <v>2168.84</v>
      </c>
      <c r="H408" s="7">
        <f t="shared" si="52"/>
        <v>15724.09</v>
      </c>
      <c r="I408" s="4" t="s">
        <v>55</v>
      </c>
      <c r="J408" s="8" t="s">
        <v>10</v>
      </c>
      <c r="K408" s="4">
        <v>10551009</v>
      </c>
      <c r="L408" s="4">
        <v>4</v>
      </c>
      <c r="M408" s="4">
        <v>3100</v>
      </c>
      <c r="N408" s="4">
        <v>311</v>
      </c>
      <c r="O408" s="5">
        <v>42184</v>
      </c>
      <c r="P408" s="6" t="s">
        <v>11</v>
      </c>
      <c r="R408" s="17">
        <f t="shared" si="57"/>
        <v>2168.84</v>
      </c>
      <c r="S408" s="17">
        <f t="shared" si="56"/>
        <v>0</v>
      </c>
    </row>
    <row r="409" spans="1:19" x14ac:dyDescent="0.25">
      <c r="B409" s="69">
        <v>385</v>
      </c>
      <c r="C409" s="5">
        <v>42184</v>
      </c>
      <c r="D409" s="6" t="s">
        <v>14</v>
      </c>
      <c r="E409" s="6" t="s">
        <v>16</v>
      </c>
      <c r="F409" s="7">
        <v>38086.86</v>
      </c>
      <c r="G409" s="7">
        <v>6093.89</v>
      </c>
      <c r="H409" s="7">
        <f t="shared" si="52"/>
        <v>44180.75</v>
      </c>
      <c r="I409" s="4" t="s">
        <v>55</v>
      </c>
      <c r="J409" s="8" t="s">
        <v>10</v>
      </c>
      <c r="K409" s="4">
        <v>10551026</v>
      </c>
      <c r="L409" s="4">
        <v>4</v>
      </c>
      <c r="M409" s="4">
        <v>3100</v>
      </c>
      <c r="N409" s="4">
        <v>311</v>
      </c>
      <c r="O409" s="5">
        <v>42184</v>
      </c>
      <c r="P409" s="6" t="s">
        <v>11</v>
      </c>
      <c r="R409" s="17">
        <f t="shared" si="57"/>
        <v>6093.8976000000002</v>
      </c>
      <c r="S409" s="17">
        <f t="shared" si="56"/>
        <v>7.5999999999112333E-3</v>
      </c>
    </row>
    <row r="410" spans="1:19" s="15" customFormat="1" x14ac:dyDescent="0.25">
      <c r="A410" s="71"/>
      <c r="B410" s="69">
        <v>386</v>
      </c>
      <c r="C410" s="5">
        <v>42184</v>
      </c>
      <c r="D410" s="6" t="s">
        <v>14</v>
      </c>
      <c r="E410" s="37" t="s">
        <v>44</v>
      </c>
      <c r="F410" s="7">
        <v>2649.17</v>
      </c>
      <c r="G410" s="7">
        <v>423.86</v>
      </c>
      <c r="H410" s="7">
        <f t="shared" si="52"/>
        <v>3073.03</v>
      </c>
      <c r="I410" s="4" t="s">
        <v>55</v>
      </c>
      <c r="J410" s="8" t="s">
        <v>10</v>
      </c>
      <c r="K410" s="4">
        <v>10527921</v>
      </c>
      <c r="L410" s="4">
        <v>4</v>
      </c>
      <c r="M410" s="4">
        <v>3100</v>
      </c>
      <c r="N410" s="4">
        <v>311</v>
      </c>
      <c r="O410" s="5">
        <v>42184</v>
      </c>
      <c r="P410" s="6" t="s">
        <v>11</v>
      </c>
      <c r="R410" s="17">
        <f t="shared" si="57"/>
        <v>423.86720000000003</v>
      </c>
      <c r="S410" s="17">
        <f t="shared" si="56"/>
        <v>7.2000000000116415E-3</v>
      </c>
    </row>
    <row r="411" spans="1:19" s="15" customFormat="1" x14ac:dyDescent="0.25">
      <c r="A411" s="71"/>
      <c r="B411" s="69">
        <v>387</v>
      </c>
      <c r="C411" s="5">
        <v>42184</v>
      </c>
      <c r="D411" s="6" t="s">
        <v>14</v>
      </c>
      <c r="E411" s="6" t="s">
        <v>45</v>
      </c>
      <c r="F411" s="7">
        <v>5872.63</v>
      </c>
      <c r="G411" s="7">
        <v>939.62</v>
      </c>
      <c r="H411" s="7">
        <f t="shared" si="52"/>
        <v>6812.25</v>
      </c>
      <c r="I411" s="4" t="s">
        <v>55</v>
      </c>
      <c r="J411" s="8" t="s">
        <v>10</v>
      </c>
      <c r="K411" s="4">
        <v>10527920</v>
      </c>
      <c r="L411" s="4">
        <v>4</v>
      </c>
      <c r="M411" s="4">
        <v>3100</v>
      </c>
      <c r="N411" s="4">
        <v>311</v>
      </c>
      <c r="O411" s="5">
        <v>42184</v>
      </c>
      <c r="P411" s="6" t="s">
        <v>11</v>
      </c>
      <c r="R411" s="17">
        <f t="shared" si="57"/>
        <v>939.62080000000003</v>
      </c>
      <c r="S411" s="17">
        <f t="shared" si="56"/>
        <v>8.0000000002655725E-4</v>
      </c>
    </row>
    <row r="412" spans="1:19" s="15" customFormat="1" x14ac:dyDescent="0.25">
      <c r="A412" s="71"/>
      <c r="B412" s="69">
        <v>388</v>
      </c>
      <c r="C412" s="5">
        <v>42184</v>
      </c>
      <c r="D412" s="6" t="s">
        <v>14</v>
      </c>
      <c r="E412" s="6" t="s">
        <v>429</v>
      </c>
      <c r="F412" s="7">
        <f t="shared" ref="F412:F417" si="58">G412/0.16</f>
        <v>5644.875</v>
      </c>
      <c r="G412" s="7">
        <v>903.18</v>
      </c>
      <c r="H412" s="7">
        <f t="shared" si="52"/>
        <v>6548.0550000000003</v>
      </c>
      <c r="I412" s="4" t="s">
        <v>428</v>
      </c>
      <c r="J412" s="8" t="s">
        <v>18</v>
      </c>
      <c r="K412" s="4" t="s">
        <v>422</v>
      </c>
      <c r="L412" s="4">
        <v>4</v>
      </c>
      <c r="M412" s="4">
        <v>2600</v>
      </c>
      <c r="N412" s="4">
        <v>261</v>
      </c>
      <c r="O412" s="5">
        <v>42184</v>
      </c>
      <c r="P412" s="6" t="s">
        <v>11</v>
      </c>
      <c r="R412" s="17">
        <f t="shared" si="57"/>
        <v>903.18000000000006</v>
      </c>
      <c r="S412" s="17">
        <f t="shared" si="56"/>
        <v>0</v>
      </c>
    </row>
    <row r="413" spans="1:19" s="15" customFormat="1" x14ac:dyDescent="0.25">
      <c r="A413" s="71"/>
      <c r="B413" s="69">
        <v>389</v>
      </c>
      <c r="C413" s="5">
        <v>42184</v>
      </c>
      <c r="D413" s="6" t="s">
        <v>14</v>
      </c>
      <c r="E413" s="6" t="s">
        <v>430</v>
      </c>
      <c r="F413" s="7">
        <f t="shared" si="58"/>
        <v>5661.6875</v>
      </c>
      <c r="G413" s="7">
        <v>905.87</v>
      </c>
      <c r="H413" s="7">
        <f t="shared" si="52"/>
        <v>6567.5574999999999</v>
      </c>
      <c r="I413" s="4" t="s">
        <v>428</v>
      </c>
      <c r="J413" s="8" t="s">
        <v>18</v>
      </c>
      <c r="K413" s="4" t="s">
        <v>423</v>
      </c>
      <c r="L413" s="4">
        <v>4</v>
      </c>
      <c r="M413" s="4">
        <v>2600</v>
      </c>
      <c r="N413" s="4">
        <v>261</v>
      </c>
      <c r="O413" s="5">
        <v>42184</v>
      </c>
      <c r="P413" s="6" t="s">
        <v>11</v>
      </c>
      <c r="R413" s="17">
        <f t="shared" si="57"/>
        <v>905.87</v>
      </c>
      <c r="S413" s="17">
        <f t="shared" si="56"/>
        <v>0</v>
      </c>
    </row>
    <row r="414" spans="1:19" s="15" customFormat="1" x14ac:dyDescent="0.25">
      <c r="A414" s="71"/>
      <c r="B414" s="69">
        <v>390</v>
      </c>
      <c r="C414" s="5">
        <v>42184</v>
      </c>
      <c r="D414" s="6" t="s">
        <v>14</v>
      </c>
      <c r="E414" s="6" t="s">
        <v>431</v>
      </c>
      <c r="F414" s="7">
        <f t="shared" si="58"/>
        <v>24042.3125</v>
      </c>
      <c r="G414" s="7">
        <v>3846.77</v>
      </c>
      <c r="H414" s="7">
        <f t="shared" si="52"/>
        <v>27889.0825</v>
      </c>
      <c r="I414" s="4" t="s">
        <v>428</v>
      </c>
      <c r="J414" s="8" t="s">
        <v>18</v>
      </c>
      <c r="K414" s="4" t="s">
        <v>424</v>
      </c>
      <c r="L414" s="4">
        <v>4</v>
      </c>
      <c r="M414" s="4">
        <v>2600</v>
      </c>
      <c r="N414" s="4">
        <v>261</v>
      </c>
      <c r="O414" s="5">
        <v>42184</v>
      </c>
      <c r="P414" s="6" t="s">
        <v>11</v>
      </c>
      <c r="R414" s="17">
        <f t="shared" si="57"/>
        <v>3846.77</v>
      </c>
      <c r="S414" s="17">
        <f t="shared" si="56"/>
        <v>0</v>
      </c>
    </row>
    <row r="415" spans="1:19" x14ac:dyDescent="0.25">
      <c r="B415" s="69">
        <v>391</v>
      </c>
      <c r="C415" s="5">
        <v>42184</v>
      </c>
      <c r="D415" s="6" t="s">
        <v>8</v>
      </c>
      <c r="E415" s="6" t="s">
        <v>432</v>
      </c>
      <c r="F415" s="7">
        <f t="shared" si="58"/>
        <v>377.4375</v>
      </c>
      <c r="G415" s="7">
        <v>60.39</v>
      </c>
      <c r="H415" s="7">
        <f t="shared" si="52"/>
        <v>437.82749999999999</v>
      </c>
      <c r="I415" s="4" t="s">
        <v>428</v>
      </c>
      <c r="J415" s="8" t="s">
        <v>18</v>
      </c>
      <c r="K415" s="4" t="s">
        <v>425</v>
      </c>
      <c r="L415" s="4">
        <v>2</v>
      </c>
      <c r="M415" s="4">
        <v>2600</v>
      </c>
      <c r="N415" s="4">
        <v>261</v>
      </c>
      <c r="O415" s="5">
        <v>42184</v>
      </c>
      <c r="P415" s="6" t="s">
        <v>11</v>
      </c>
      <c r="R415" s="17">
        <f t="shared" si="57"/>
        <v>60.39</v>
      </c>
      <c r="S415" s="17">
        <f t="shared" si="56"/>
        <v>0</v>
      </c>
    </row>
    <row r="416" spans="1:19" x14ac:dyDescent="0.25">
      <c r="B416" s="69">
        <v>392</v>
      </c>
      <c r="C416" s="5">
        <v>42184</v>
      </c>
      <c r="D416" s="6" t="s">
        <v>19</v>
      </c>
      <c r="E416" s="6" t="s">
        <v>433</v>
      </c>
      <c r="F416" s="7">
        <f t="shared" si="58"/>
        <v>251.62499999999997</v>
      </c>
      <c r="G416" s="7">
        <v>40.26</v>
      </c>
      <c r="H416" s="7">
        <f t="shared" si="52"/>
        <v>291.88499999999999</v>
      </c>
      <c r="I416" s="4" t="s">
        <v>428</v>
      </c>
      <c r="J416" s="8" t="s">
        <v>18</v>
      </c>
      <c r="K416" s="4" t="s">
        <v>426</v>
      </c>
      <c r="L416" s="4">
        <v>3</v>
      </c>
      <c r="M416" s="4">
        <v>2600</v>
      </c>
      <c r="N416" s="4">
        <v>261</v>
      </c>
      <c r="O416" s="5">
        <v>42184</v>
      </c>
      <c r="P416" s="6" t="s">
        <v>11</v>
      </c>
      <c r="R416" s="17">
        <f t="shared" si="57"/>
        <v>40.26</v>
      </c>
      <c r="S416" s="17">
        <f t="shared" si="56"/>
        <v>0</v>
      </c>
    </row>
    <row r="417" spans="1:21" x14ac:dyDescent="0.25">
      <c r="B417" s="69">
        <v>393</v>
      </c>
      <c r="C417" s="5">
        <v>42184</v>
      </c>
      <c r="D417" s="6" t="s">
        <v>20</v>
      </c>
      <c r="E417" s="6" t="s">
        <v>434</v>
      </c>
      <c r="F417" s="7">
        <f t="shared" si="58"/>
        <v>1090.375</v>
      </c>
      <c r="G417" s="7">
        <v>174.46</v>
      </c>
      <c r="H417" s="7">
        <f t="shared" si="52"/>
        <v>1264.835</v>
      </c>
      <c r="I417" s="4" t="s">
        <v>428</v>
      </c>
      <c r="J417" s="8" t="s">
        <v>18</v>
      </c>
      <c r="K417" s="4" t="s">
        <v>427</v>
      </c>
      <c r="L417" s="4">
        <v>1</v>
      </c>
      <c r="M417" s="4">
        <v>2600</v>
      </c>
      <c r="N417" s="4">
        <v>261</v>
      </c>
      <c r="O417" s="5">
        <v>42184</v>
      </c>
      <c r="P417" s="6" t="s">
        <v>11</v>
      </c>
      <c r="R417" s="17">
        <f t="shared" si="57"/>
        <v>174.46</v>
      </c>
      <c r="S417" s="17">
        <f t="shared" si="56"/>
        <v>0</v>
      </c>
      <c r="U417" s="38"/>
    </row>
    <row r="418" spans="1:21" s="15" customFormat="1" x14ac:dyDescent="0.25">
      <c r="A418" s="71"/>
      <c r="B418" s="69">
        <v>394</v>
      </c>
      <c r="C418" s="5">
        <v>42184</v>
      </c>
      <c r="D418" s="6" t="s">
        <v>8</v>
      </c>
      <c r="E418" s="6" t="s">
        <v>435</v>
      </c>
      <c r="F418" s="7">
        <v>10005</v>
      </c>
      <c r="G418" s="7">
        <v>0</v>
      </c>
      <c r="H418" s="7">
        <f t="shared" si="52"/>
        <v>10005</v>
      </c>
      <c r="I418" s="4" t="s">
        <v>55</v>
      </c>
      <c r="J418" s="8" t="s">
        <v>62</v>
      </c>
      <c r="K418" s="4">
        <v>131174530</v>
      </c>
      <c r="L418" s="4">
        <v>2</v>
      </c>
      <c r="M418" s="4">
        <v>3900</v>
      </c>
      <c r="N418" s="4">
        <v>392</v>
      </c>
      <c r="O418" s="5">
        <v>42184</v>
      </c>
      <c r="P418" s="6" t="s">
        <v>11</v>
      </c>
      <c r="R418" s="17">
        <v>0</v>
      </c>
      <c r="S418" s="17">
        <f t="shared" si="56"/>
        <v>0</v>
      </c>
      <c r="U418" s="38"/>
    </row>
    <row r="419" spans="1:21" s="15" customFormat="1" x14ac:dyDescent="0.25">
      <c r="A419" s="71"/>
      <c r="B419" s="69">
        <v>395</v>
      </c>
      <c r="C419" s="5">
        <v>42184</v>
      </c>
      <c r="D419" s="6" t="s">
        <v>14</v>
      </c>
      <c r="E419" s="6" t="s">
        <v>75</v>
      </c>
      <c r="F419" s="7">
        <f>G419/0.16</f>
        <v>293.75</v>
      </c>
      <c r="G419" s="7">
        <v>47</v>
      </c>
      <c r="H419" s="7">
        <f t="shared" si="52"/>
        <v>340.75</v>
      </c>
      <c r="I419" s="4" t="s">
        <v>22</v>
      </c>
      <c r="J419" s="8" t="s">
        <v>59</v>
      </c>
      <c r="K419" s="4">
        <v>7391</v>
      </c>
      <c r="L419" s="4">
        <v>4</v>
      </c>
      <c r="M419" s="4">
        <v>2600</v>
      </c>
      <c r="N419" s="4">
        <v>261</v>
      </c>
      <c r="O419" s="5">
        <v>42184</v>
      </c>
      <c r="P419" s="6" t="s">
        <v>11</v>
      </c>
      <c r="R419" s="17">
        <f>F419*0.16</f>
        <v>47</v>
      </c>
      <c r="S419" s="17">
        <f t="shared" si="56"/>
        <v>0</v>
      </c>
      <c r="U419" s="38"/>
    </row>
    <row r="420" spans="1:21" s="15" customFormat="1" x14ac:dyDescent="0.25">
      <c r="A420" s="71"/>
      <c r="B420" s="69">
        <v>396</v>
      </c>
      <c r="C420" s="5">
        <v>42185</v>
      </c>
      <c r="D420" s="6" t="s">
        <v>8</v>
      </c>
      <c r="E420" s="6" t="s">
        <v>436</v>
      </c>
      <c r="F420" s="7">
        <v>3298</v>
      </c>
      <c r="G420" s="7">
        <v>0</v>
      </c>
      <c r="H420" s="7">
        <f t="shared" si="52"/>
        <v>3298</v>
      </c>
      <c r="I420" s="4" t="s">
        <v>55</v>
      </c>
      <c r="J420" s="8" t="s">
        <v>36</v>
      </c>
      <c r="K420" s="4">
        <v>3315553601</v>
      </c>
      <c r="L420" s="4">
        <v>2</v>
      </c>
      <c r="M420" s="4">
        <v>3900</v>
      </c>
      <c r="N420" s="4">
        <v>399</v>
      </c>
      <c r="O420" s="5">
        <v>42185</v>
      </c>
      <c r="P420" s="6" t="s">
        <v>11</v>
      </c>
      <c r="R420" s="17">
        <v>0</v>
      </c>
      <c r="S420" s="17">
        <f t="shared" si="56"/>
        <v>0</v>
      </c>
      <c r="U420" s="38"/>
    </row>
    <row r="421" spans="1:21" s="15" customFormat="1" x14ac:dyDescent="0.25">
      <c r="A421" s="71"/>
      <c r="B421" s="69">
        <v>397</v>
      </c>
      <c r="C421" s="5">
        <v>42185</v>
      </c>
      <c r="D421" s="6" t="s">
        <v>8</v>
      </c>
      <c r="E421" s="6" t="s">
        <v>437</v>
      </c>
      <c r="F421" s="7">
        <v>8142</v>
      </c>
      <c r="G421" s="7">
        <v>0</v>
      </c>
      <c r="H421" s="7">
        <f t="shared" si="52"/>
        <v>8142</v>
      </c>
      <c r="I421" s="4" t="s">
        <v>55</v>
      </c>
      <c r="J421" s="8" t="s">
        <v>36</v>
      </c>
      <c r="K421" s="4">
        <v>3315554701</v>
      </c>
      <c r="L421" s="4">
        <v>2</v>
      </c>
      <c r="M421" s="4">
        <v>3900</v>
      </c>
      <c r="N421" s="4">
        <v>399</v>
      </c>
      <c r="O421" s="5">
        <v>42185</v>
      </c>
      <c r="P421" s="6" t="s">
        <v>11</v>
      </c>
      <c r="R421" s="17">
        <v>0</v>
      </c>
      <c r="S421" s="17">
        <f t="shared" si="56"/>
        <v>0</v>
      </c>
      <c r="U421" s="38"/>
    </row>
    <row r="422" spans="1:21" s="15" customFormat="1" x14ac:dyDescent="0.25">
      <c r="A422" s="71"/>
      <c r="B422" s="69">
        <v>398</v>
      </c>
      <c r="C422" s="5">
        <v>42185</v>
      </c>
      <c r="D422" s="6" t="s">
        <v>8</v>
      </c>
      <c r="E422" s="6" t="s">
        <v>438</v>
      </c>
      <c r="F422" s="7">
        <v>8142</v>
      </c>
      <c r="G422" s="7">
        <v>0</v>
      </c>
      <c r="H422" s="7">
        <f t="shared" si="52"/>
        <v>8142</v>
      </c>
      <c r="I422" s="4" t="s">
        <v>55</v>
      </c>
      <c r="J422" s="8" t="s">
        <v>36</v>
      </c>
      <c r="K422" s="4">
        <v>3315553901</v>
      </c>
      <c r="L422" s="4">
        <v>2</v>
      </c>
      <c r="M422" s="4">
        <v>3900</v>
      </c>
      <c r="N422" s="4">
        <v>399</v>
      </c>
      <c r="O422" s="5">
        <v>42185</v>
      </c>
      <c r="P422" s="6" t="s">
        <v>11</v>
      </c>
      <c r="R422" s="17">
        <v>0</v>
      </c>
      <c r="S422" s="17">
        <f t="shared" si="56"/>
        <v>0</v>
      </c>
      <c r="U422" s="38"/>
    </row>
    <row r="423" spans="1:21" s="15" customFormat="1" x14ac:dyDescent="0.25">
      <c r="A423" s="71"/>
      <c r="B423" s="69">
        <v>399</v>
      </c>
      <c r="C423" s="5">
        <v>42185</v>
      </c>
      <c r="D423" s="6" t="s">
        <v>8</v>
      </c>
      <c r="E423" s="6" t="s">
        <v>439</v>
      </c>
      <c r="F423" s="7">
        <v>8142</v>
      </c>
      <c r="G423" s="7">
        <v>0</v>
      </c>
      <c r="H423" s="7">
        <f>SUM(F423:G423)</f>
        <v>8142</v>
      </c>
      <c r="I423" s="4" t="s">
        <v>55</v>
      </c>
      <c r="J423" s="8" t="s">
        <v>36</v>
      </c>
      <c r="K423" s="4">
        <v>3315552501</v>
      </c>
      <c r="L423" s="4">
        <v>2</v>
      </c>
      <c r="M423" s="4">
        <v>3900</v>
      </c>
      <c r="N423" s="4">
        <v>399</v>
      </c>
      <c r="O423" s="5">
        <v>42185</v>
      </c>
      <c r="P423" s="6" t="s">
        <v>11</v>
      </c>
      <c r="R423" s="17">
        <v>0</v>
      </c>
      <c r="S423" s="17">
        <f t="shared" ref="S423:S425" si="59">R423-G423</f>
        <v>0</v>
      </c>
      <c r="U423" s="38"/>
    </row>
    <row r="424" spans="1:21" s="15" customFormat="1" x14ac:dyDescent="0.25">
      <c r="A424" s="71"/>
      <c r="B424" s="69">
        <v>400</v>
      </c>
      <c r="C424" s="5">
        <v>42185</v>
      </c>
      <c r="D424" s="6" t="s">
        <v>8</v>
      </c>
      <c r="E424" s="6" t="s">
        <v>440</v>
      </c>
      <c r="F424" s="7">
        <v>7363</v>
      </c>
      <c r="G424" s="7">
        <v>0</v>
      </c>
      <c r="H424" s="7">
        <f>SUM(F424:G424)</f>
        <v>7363</v>
      </c>
      <c r="I424" s="4" t="s">
        <v>55</v>
      </c>
      <c r="J424" s="8" t="s">
        <v>36</v>
      </c>
      <c r="K424" s="4">
        <v>3315555201</v>
      </c>
      <c r="L424" s="4">
        <v>2</v>
      </c>
      <c r="M424" s="4">
        <v>3900</v>
      </c>
      <c r="N424" s="4">
        <v>399</v>
      </c>
      <c r="O424" s="5">
        <v>42185</v>
      </c>
      <c r="P424" s="6" t="s">
        <v>11</v>
      </c>
      <c r="R424" s="17">
        <v>0</v>
      </c>
      <c r="S424" s="17">
        <f t="shared" si="59"/>
        <v>0</v>
      </c>
      <c r="U424" s="38"/>
    </row>
    <row r="425" spans="1:21" s="15" customFormat="1" x14ac:dyDescent="0.25">
      <c r="A425" s="71"/>
      <c r="B425" s="69">
        <v>401</v>
      </c>
      <c r="C425" s="5">
        <v>42185</v>
      </c>
      <c r="D425" s="6" t="s">
        <v>8</v>
      </c>
      <c r="E425" s="6" t="s">
        <v>441</v>
      </c>
      <c r="F425" s="7">
        <v>550</v>
      </c>
      <c r="G425" s="7">
        <v>0</v>
      </c>
      <c r="H425" s="7">
        <f>SUM(F425:G425)</f>
        <v>550</v>
      </c>
      <c r="I425" s="4" t="s">
        <v>22</v>
      </c>
      <c r="J425" s="8" t="s">
        <v>442</v>
      </c>
      <c r="K425" s="4" t="s">
        <v>443</v>
      </c>
      <c r="L425" s="4">
        <v>4</v>
      </c>
      <c r="M425" s="4">
        <v>2900</v>
      </c>
      <c r="N425" s="4">
        <v>296</v>
      </c>
      <c r="O425" s="5">
        <v>42185</v>
      </c>
      <c r="P425" s="6" t="s">
        <v>11</v>
      </c>
      <c r="R425" s="17">
        <v>0</v>
      </c>
      <c r="S425" s="17">
        <f t="shared" si="59"/>
        <v>0</v>
      </c>
      <c r="U425" s="38"/>
    </row>
    <row r="426" spans="1:21" s="15" customFormat="1" x14ac:dyDescent="0.25">
      <c r="A426" s="71"/>
      <c r="B426" s="84"/>
      <c r="C426" s="82"/>
      <c r="D426" s="83"/>
      <c r="E426" s="22"/>
      <c r="F426" s="68"/>
      <c r="G426" s="68"/>
      <c r="H426" s="68"/>
      <c r="I426" s="85"/>
      <c r="J426" s="86"/>
      <c r="K426" s="20"/>
      <c r="L426" s="20"/>
      <c r="M426" s="20"/>
      <c r="N426" s="20"/>
      <c r="O426" s="21"/>
      <c r="P426" s="87"/>
      <c r="R426" s="17"/>
      <c r="S426" s="17"/>
    </row>
    <row r="427" spans="1:21" s="15" customFormat="1" x14ac:dyDescent="0.25">
      <c r="A427" s="71"/>
      <c r="B427" s="51" t="s">
        <v>69</v>
      </c>
      <c r="C427" s="44" t="s">
        <v>69</v>
      </c>
      <c r="D427" s="24" t="s">
        <v>69</v>
      </c>
      <c r="E427" s="30" t="s">
        <v>69</v>
      </c>
      <c r="F427" s="28" t="s">
        <v>69</v>
      </c>
      <c r="G427" s="28" t="s">
        <v>69</v>
      </c>
      <c r="H427" s="31" t="s">
        <v>69</v>
      </c>
      <c r="I427" s="29" t="s">
        <v>69</v>
      </c>
      <c r="J427" s="23" t="s">
        <v>69</v>
      </c>
      <c r="K427" s="20" t="s">
        <v>69</v>
      </c>
      <c r="L427" s="20" t="s">
        <v>69</v>
      </c>
      <c r="M427" s="20" t="s">
        <v>69</v>
      </c>
      <c r="N427" s="20" t="s">
        <v>69</v>
      </c>
      <c r="O427" s="21" t="s">
        <v>69</v>
      </c>
      <c r="P427" s="22" t="s">
        <v>69</v>
      </c>
      <c r="S427" s="38"/>
    </row>
    <row r="428" spans="1:21" s="15" customFormat="1" x14ac:dyDescent="0.25">
      <c r="A428" s="71"/>
      <c r="B428" s="89">
        <v>42186</v>
      </c>
      <c r="C428" s="89"/>
      <c r="D428" s="24" t="s">
        <v>69</v>
      </c>
      <c r="E428" s="30" t="s">
        <v>69</v>
      </c>
      <c r="F428" s="28" t="s">
        <v>69</v>
      </c>
      <c r="G428" s="28" t="s">
        <v>69</v>
      </c>
      <c r="H428" s="31" t="s">
        <v>69</v>
      </c>
      <c r="I428" s="29" t="s">
        <v>69</v>
      </c>
      <c r="J428" s="23" t="s">
        <v>69</v>
      </c>
      <c r="K428" s="20" t="s">
        <v>69</v>
      </c>
      <c r="L428" s="20" t="s">
        <v>69</v>
      </c>
      <c r="M428" s="20" t="s">
        <v>69</v>
      </c>
      <c r="N428" s="20" t="s">
        <v>69</v>
      </c>
      <c r="O428" s="21" t="s">
        <v>69</v>
      </c>
      <c r="P428" s="22" t="s">
        <v>69</v>
      </c>
    </row>
    <row r="429" spans="1:21" s="58" customFormat="1" ht="8.25" customHeight="1" x14ac:dyDescent="0.25">
      <c r="A429" s="70"/>
      <c r="B429" s="81"/>
      <c r="C429" s="59"/>
      <c r="D429" s="74"/>
      <c r="E429" s="74"/>
      <c r="F429" s="74"/>
      <c r="G429" s="75"/>
      <c r="H429" s="76"/>
      <c r="I429" s="77"/>
      <c r="J429" s="78"/>
      <c r="K429" s="77"/>
      <c r="L429" s="77"/>
      <c r="M429" s="77"/>
      <c r="N429" s="77"/>
      <c r="O429" s="79"/>
      <c r="P429" s="80"/>
    </row>
    <row r="430" spans="1:21" x14ac:dyDescent="0.25">
      <c r="B430" s="69">
        <v>403</v>
      </c>
      <c r="C430" s="5">
        <v>42187</v>
      </c>
      <c r="D430" s="6" t="s">
        <v>8</v>
      </c>
      <c r="E430" s="6" t="s">
        <v>9</v>
      </c>
      <c r="F430" s="7">
        <v>1747.47</v>
      </c>
      <c r="G430" s="7">
        <v>279.58999999999997</v>
      </c>
      <c r="H430" s="45">
        <f t="shared" ref="H430:H492" si="60">SUM(F430:G430)</f>
        <v>2027.06</v>
      </c>
      <c r="I430" s="4" t="s">
        <v>55</v>
      </c>
      <c r="J430" s="34" t="s">
        <v>10</v>
      </c>
      <c r="K430" s="4">
        <v>131130755698</v>
      </c>
      <c r="L430" s="4">
        <v>2</v>
      </c>
      <c r="M430" s="4">
        <v>3100</v>
      </c>
      <c r="N430" s="4">
        <v>311</v>
      </c>
      <c r="O430" s="5">
        <v>41822</v>
      </c>
      <c r="P430" s="6" t="s">
        <v>11</v>
      </c>
      <c r="R430" s="17">
        <f t="shared" ref="R430:R439" si="61">F430*0.16</f>
        <v>279.59520000000003</v>
      </c>
      <c r="S430" s="17">
        <f t="shared" ref="S430:S461" si="62">R430-G430</f>
        <v>5.2000000000589353E-3</v>
      </c>
    </row>
    <row r="431" spans="1:21" x14ac:dyDescent="0.25">
      <c r="B431" s="69">
        <v>404</v>
      </c>
      <c r="C431" s="5">
        <v>42187</v>
      </c>
      <c r="D431" s="6" t="s">
        <v>14</v>
      </c>
      <c r="E431" s="6" t="s">
        <v>17</v>
      </c>
      <c r="F431" s="7">
        <v>4526.91</v>
      </c>
      <c r="G431" s="7">
        <v>724.3</v>
      </c>
      <c r="H431" s="45">
        <f>SUM(F431:G431)</f>
        <v>5251.21</v>
      </c>
      <c r="I431" s="4" t="s">
        <v>55</v>
      </c>
      <c r="J431" s="34" t="s">
        <v>10</v>
      </c>
      <c r="K431" s="4">
        <v>10557698</v>
      </c>
      <c r="L431" s="4">
        <v>4</v>
      </c>
      <c r="M431" s="4">
        <v>3100</v>
      </c>
      <c r="N431" s="4">
        <v>311</v>
      </c>
      <c r="O431" s="5">
        <v>41822</v>
      </c>
      <c r="P431" s="6" t="s">
        <v>11</v>
      </c>
      <c r="R431" s="17">
        <f t="shared" si="61"/>
        <v>724.30560000000003</v>
      </c>
      <c r="S431" s="17">
        <f t="shared" si="62"/>
        <v>5.6000000000722139E-3</v>
      </c>
    </row>
    <row r="432" spans="1:21" x14ac:dyDescent="0.25">
      <c r="B432" s="69">
        <v>405</v>
      </c>
      <c r="C432" s="5">
        <v>42187</v>
      </c>
      <c r="D432" s="6" t="s">
        <v>8</v>
      </c>
      <c r="E432" s="6" t="s">
        <v>12</v>
      </c>
      <c r="F432" s="7">
        <v>947.42</v>
      </c>
      <c r="G432" s="7">
        <v>151.56</v>
      </c>
      <c r="H432" s="45">
        <f t="shared" si="60"/>
        <v>1098.98</v>
      </c>
      <c r="I432" s="4" t="s">
        <v>55</v>
      </c>
      <c r="J432" s="34" t="s">
        <v>13</v>
      </c>
      <c r="K432" s="4">
        <v>60315060069895</v>
      </c>
      <c r="L432" s="4">
        <v>2</v>
      </c>
      <c r="M432" s="4">
        <v>3100</v>
      </c>
      <c r="N432" s="4">
        <v>314</v>
      </c>
      <c r="O432" s="5">
        <v>41822</v>
      </c>
      <c r="P432" s="6" t="s">
        <v>11</v>
      </c>
      <c r="R432" s="17">
        <f t="shared" si="61"/>
        <v>151.5872</v>
      </c>
      <c r="S432" s="17">
        <f t="shared" si="62"/>
        <v>2.7199999999993452E-2</v>
      </c>
    </row>
    <row r="433" spans="2:19" x14ac:dyDescent="0.25">
      <c r="B433" s="69">
        <v>406</v>
      </c>
      <c r="C433" s="5">
        <v>42188</v>
      </c>
      <c r="D433" s="6" t="s">
        <v>14</v>
      </c>
      <c r="E433" s="24" t="s">
        <v>451</v>
      </c>
      <c r="F433" s="7">
        <v>32566.71</v>
      </c>
      <c r="G433" s="7">
        <v>5210.67</v>
      </c>
      <c r="H433" s="45">
        <f t="shared" si="60"/>
        <v>37777.379999999997</v>
      </c>
      <c r="I433" s="4" t="s">
        <v>55</v>
      </c>
      <c r="J433" s="8" t="s">
        <v>25</v>
      </c>
      <c r="K433" s="4" t="s">
        <v>444</v>
      </c>
      <c r="L433" s="4">
        <v>4</v>
      </c>
      <c r="M433" s="4">
        <v>2400</v>
      </c>
      <c r="N433" s="4">
        <v>249</v>
      </c>
      <c r="O433" s="5">
        <v>41823</v>
      </c>
      <c r="P433" s="6" t="s">
        <v>11</v>
      </c>
      <c r="R433" s="17">
        <f t="shared" si="61"/>
        <v>5210.6736000000001</v>
      </c>
      <c r="S433" s="17">
        <f t="shared" si="62"/>
        <v>3.6000000000058208E-3</v>
      </c>
    </row>
    <row r="434" spans="2:19" x14ac:dyDescent="0.25">
      <c r="B434" s="69">
        <v>407</v>
      </c>
      <c r="C434" s="5">
        <v>42188</v>
      </c>
      <c r="D434" s="6" t="s">
        <v>14</v>
      </c>
      <c r="E434" s="6" t="s">
        <v>257</v>
      </c>
      <c r="F434" s="7">
        <v>10618.56</v>
      </c>
      <c r="G434" s="7">
        <v>1698.97</v>
      </c>
      <c r="H434" s="45">
        <f t="shared" si="60"/>
        <v>12317.529999999999</v>
      </c>
      <c r="I434" s="4" t="s">
        <v>55</v>
      </c>
      <c r="J434" s="8" t="s">
        <v>25</v>
      </c>
      <c r="K434" s="4" t="s">
        <v>445</v>
      </c>
      <c r="L434" s="4">
        <v>4</v>
      </c>
      <c r="M434" s="4">
        <v>2400</v>
      </c>
      <c r="N434" s="4">
        <v>249</v>
      </c>
      <c r="O434" s="5">
        <v>41823</v>
      </c>
      <c r="P434" s="6" t="s">
        <v>11</v>
      </c>
      <c r="R434" s="17">
        <f t="shared" si="61"/>
        <v>1698.9695999999999</v>
      </c>
      <c r="S434" s="17">
        <f t="shared" si="62"/>
        <v>-4.0000000012696546E-4</v>
      </c>
    </row>
    <row r="435" spans="2:19" x14ac:dyDescent="0.25">
      <c r="B435" s="69">
        <v>408</v>
      </c>
      <c r="C435" s="5">
        <v>42188</v>
      </c>
      <c r="D435" s="6" t="s">
        <v>14</v>
      </c>
      <c r="E435" s="6" t="s">
        <v>452</v>
      </c>
      <c r="F435" s="7">
        <v>7260</v>
      </c>
      <c r="G435" s="7">
        <v>1161.5999999999999</v>
      </c>
      <c r="H435" s="45">
        <f t="shared" si="60"/>
        <v>8421.6</v>
      </c>
      <c r="I435" s="4" t="s">
        <v>55</v>
      </c>
      <c r="J435" s="8" t="s">
        <v>25</v>
      </c>
      <c r="K435" s="4" t="s">
        <v>446</v>
      </c>
      <c r="L435" s="4">
        <v>4</v>
      </c>
      <c r="M435" s="4">
        <v>2400</v>
      </c>
      <c r="N435" s="4">
        <v>249</v>
      </c>
      <c r="O435" s="5">
        <v>41827</v>
      </c>
      <c r="P435" s="6" t="s">
        <v>11</v>
      </c>
      <c r="R435" s="17">
        <f t="shared" si="61"/>
        <v>1161.6000000000001</v>
      </c>
      <c r="S435" s="17">
        <f t="shared" si="62"/>
        <v>0</v>
      </c>
    </row>
    <row r="436" spans="2:19" x14ac:dyDescent="0.25">
      <c r="B436" s="69">
        <v>409</v>
      </c>
      <c r="C436" s="5">
        <v>42188</v>
      </c>
      <c r="D436" s="6" t="s">
        <v>14</v>
      </c>
      <c r="E436" s="6" t="s">
        <v>453</v>
      </c>
      <c r="F436" s="7">
        <v>3094</v>
      </c>
      <c r="G436" s="7">
        <v>495.04</v>
      </c>
      <c r="H436" s="45">
        <f t="shared" si="60"/>
        <v>3589.04</v>
      </c>
      <c r="I436" s="4" t="s">
        <v>55</v>
      </c>
      <c r="J436" s="8" t="s">
        <v>25</v>
      </c>
      <c r="K436" s="4" t="s">
        <v>447</v>
      </c>
      <c r="L436" s="4">
        <v>4</v>
      </c>
      <c r="M436" s="4">
        <v>2400</v>
      </c>
      <c r="N436" s="4">
        <v>249</v>
      </c>
      <c r="O436" s="5">
        <v>41828</v>
      </c>
      <c r="P436" s="6" t="s">
        <v>11</v>
      </c>
      <c r="R436" s="17">
        <f t="shared" si="61"/>
        <v>495.04</v>
      </c>
      <c r="S436" s="17">
        <f t="shared" si="62"/>
        <v>0</v>
      </c>
    </row>
    <row r="437" spans="2:19" x14ac:dyDescent="0.25">
      <c r="B437" s="69">
        <v>410</v>
      </c>
      <c r="C437" s="5">
        <v>42188</v>
      </c>
      <c r="D437" s="6" t="s">
        <v>14</v>
      </c>
      <c r="E437" s="6" t="s">
        <v>450</v>
      </c>
      <c r="F437" s="7">
        <v>5865.2</v>
      </c>
      <c r="G437" s="7">
        <v>938.43</v>
      </c>
      <c r="H437" s="45">
        <f t="shared" si="60"/>
        <v>6803.63</v>
      </c>
      <c r="I437" s="4" t="s">
        <v>55</v>
      </c>
      <c r="J437" s="8" t="s">
        <v>25</v>
      </c>
      <c r="K437" s="4" t="s">
        <v>448</v>
      </c>
      <c r="L437" s="4">
        <v>4</v>
      </c>
      <c r="M437" s="4">
        <v>2400</v>
      </c>
      <c r="N437" s="4">
        <v>249</v>
      </c>
      <c r="O437" s="5">
        <v>41828</v>
      </c>
      <c r="P437" s="6" t="s">
        <v>11</v>
      </c>
      <c r="R437" s="17">
        <f t="shared" si="61"/>
        <v>938.43200000000002</v>
      </c>
      <c r="S437" s="17">
        <f t="shared" si="62"/>
        <v>2.0000000000663931E-3</v>
      </c>
    </row>
    <row r="438" spans="2:19" x14ac:dyDescent="0.25">
      <c r="B438" s="69">
        <v>411</v>
      </c>
      <c r="C438" s="5">
        <v>42188</v>
      </c>
      <c r="D438" s="6" t="s">
        <v>14</v>
      </c>
      <c r="E438" s="37" t="s">
        <v>454</v>
      </c>
      <c r="F438" s="7">
        <v>108</v>
      </c>
      <c r="G438" s="7">
        <v>17.28</v>
      </c>
      <c r="H438" s="45">
        <f t="shared" si="60"/>
        <v>125.28</v>
      </c>
      <c r="I438" s="4" t="s">
        <v>55</v>
      </c>
      <c r="J438" s="8" t="s">
        <v>25</v>
      </c>
      <c r="K438" s="4" t="s">
        <v>449</v>
      </c>
      <c r="L438" s="4">
        <v>4</v>
      </c>
      <c r="M438" s="4">
        <v>2700</v>
      </c>
      <c r="N438" s="4">
        <v>272</v>
      </c>
      <c r="O438" s="5">
        <v>41828</v>
      </c>
      <c r="P438" s="6" t="s">
        <v>11</v>
      </c>
      <c r="R438" s="17">
        <f t="shared" si="61"/>
        <v>17.28</v>
      </c>
      <c r="S438" s="17">
        <f t="shared" si="62"/>
        <v>0</v>
      </c>
    </row>
    <row r="439" spans="2:19" x14ac:dyDescent="0.25">
      <c r="B439" s="69">
        <v>412</v>
      </c>
      <c r="C439" s="5">
        <v>42191</v>
      </c>
      <c r="D439" s="6" t="s">
        <v>14</v>
      </c>
      <c r="E439" s="6" t="s">
        <v>85</v>
      </c>
      <c r="F439" s="7">
        <v>24500</v>
      </c>
      <c r="G439" s="7">
        <v>3920</v>
      </c>
      <c r="H439" s="45">
        <f t="shared" si="60"/>
        <v>28420</v>
      </c>
      <c r="I439" s="4" t="s">
        <v>55</v>
      </c>
      <c r="J439" s="34" t="s">
        <v>24</v>
      </c>
      <c r="K439" s="4">
        <v>244</v>
      </c>
      <c r="L439" s="4">
        <v>4</v>
      </c>
      <c r="M439" s="4">
        <v>2500</v>
      </c>
      <c r="N439" s="4">
        <v>259</v>
      </c>
      <c r="O439" s="5">
        <v>41828</v>
      </c>
      <c r="P439" s="6" t="s">
        <v>11</v>
      </c>
      <c r="R439" s="17">
        <f t="shared" si="61"/>
        <v>3920</v>
      </c>
      <c r="S439" s="17">
        <f t="shared" si="62"/>
        <v>0</v>
      </c>
    </row>
    <row r="440" spans="2:19" x14ac:dyDescent="0.25">
      <c r="B440" s="69">
        <v>413</v>
      </c>
      <c r="C440" s="5">
        <v>42191</v>
      </c>
      <c r="D440" s="6" t="s">
        <v>14</v>
      </c>
      <c r="E440" s="6" t="s">
        <v>455</v>
      </c>
      <c r="F440" s="7">
        <v>300</v>
      </c>
      <c r="G440" s="7">
        <v>0</v>
      </c>
      <c r="H440" s="45">
        <f t="shared" si="60"/>
        <v>300</v>
      </c>
      <c r="I440" s="4" t="s">
        <v>22</v>
      </c>
      <c r="J440" s="34" t="s">
        <v>442</v>
      </c>
      <c r="K440" s="4">
        <v>415074</v>
      </c>
      <c r="L440" s="4">
        <v>4</v>
      </c>
      <c r="M440" s="4">
        <v>2900</v>
      </c>
      <c r="N440" s="4">
        <v>296</v>
      </c>
      <c r="O440" s="5">
        <v>41829</v>
      </c>
      <c r="P440" s="6" t="s">
        <v>11</v>
      </c>
      <c r="R440" s="17">
        <v>0</v>
      </c>
      <c r="S440" s="17">
        <f t="shared" si="62"/>
        <v>0</v>
      </c>
    </row>
    <row r="441" spans="2:19" x14ac:dyDescent="0.25">
      <c r="B441" s="69">
        <v>414</v>
      </c>
      <c r="C441" s="5">
        <v>42192</v>
      </c>
      <c r="D441" s="6" t="s">
        <v>14</v>
      </c>
      <c r="E441" s="6" t="s">
        <v>456</v>
      </c>
      <c r="F441" s="7">
        <v>2844.83</v>
      </c>
      <c r="G441" s="7">
        <v>455.17</v>
      </c>
      <c r="H441" s="45">
        <f t="shared" si="60"/>
        <v>3300</v>
      </c>
      <c r="I441" s="4" t="s">
        <v>457</v>
      </c>
      <c r="J441" s="34" t="s">
        <v>23</v>
      </c>
      <c r="K441" s="4">
        <v>53</v>
      </c>
      <c r="L441" s="4">
        <v>4</v>
      </c>
      <c r="M441" s="4">
        <v>3400</v>
      </c>
      <c r="N441" s="4">
        <v>342</v>
      </c>
      <c r="O441" s="5">
        <v>41829</v>
      </c>
      <c r="P441" s="6" t="s">
        <v>11</v>
      </c>
      <c r="R441" s="17">
        <f t="shared" ref="R441:R449" si="63">F441*0.16</f>
        <v>455.1728</v>
      </c>
      <c r="S441" s="17">
        <f t="shared" si="62"/>
        <v>2.7999999999792635E-3</v>
      </c>
    </row>
    <row r="442" spans="2:19" x14ac:dyDescent="0.25">
      <c r="B442" s="69">
        <v>415</v>
      </c>
      <c r="C442" s="5">
        <v>42193</v>
      </c>
      <c r="D442" s="6" t="s">
        <v>19</v>
      </c>
      <c r="E442" s="6" t="s">
        <v>458</v>
      </c>
      <c r="F442" s="7">
        <v>4480</v>
      </c>
      <c r="G442" s="7">
        <v>716.8</v>
      </c>
      <c r="H442" s="45">
        <f t="shared" si="60"/>
        <v>5196.8</v>
      </c>
      <c r="I442" s="4" t="s">
        <v>55</v>
      </c>
      <c r="J442" s="34" t="s">
        <v>70</v>
      </c>
      <c r="K442" s="4">
        <v>1015</v>
      </c>
      <c r="L442" s="4">
        <v>3</v>
      </c>
      <c r="M442" s="4">
        <v>2100</v>
      </c>
      <c r="N442" s="4">
        <v>215</v>
      </c>
      <c r="O442" s="5">
        <v>41830</v>
      </c>
      <c r="P442" s="6" t="s">
        <v>11</v>
      </c>
      <c r="R442" s="17">
        <f t="shared" si="63"/>
        <v>716.80000000000007</v>
      </c>
      <c r="S442" s="17">
        <f t="shared" si="62"/>
        <v>0</v>
      </c>
    </row>
    <row r="443" spans="2:19" x14ac:dyDescent="0.25">
      <c r="B443" s="69">
        <v>416</v>
      </c>
      <c r="C443" s="5">
        <v>42195</v>
      </c>
      <c r="D443" s="6" t="s">
        <v>14</v>
      </c>
      <c r="E443" s="6" t="s">
        <v>459</v>
      </c>
      <c r="F443" s="7">
        <v>10500</v>
      </c>
      <c r="G443" s="7">
        <v>1680</v>
      </c>
      <c r="H443" s="45">
        <f t="shared" si="60"/>
        <v>12180</v>
      </c>
      <c r="I443" s="4" t="s">
        <v>55</v>
      </c>
      <c r="J443" s="34" t="s">
        <v>460</v>
      </c>
      <c r="K443" s="4">
        <v>486</v>
      </c>
      <c r="L443" s="4">
        <v>4</v>
      </c>
      <c r="M443" s="4">
        <v>3500</v>
      </c>
      <c r="N443" s="4">
        <v>357</v>
      </c>
      <c r="O443" s="5">
        <v>41831</v>
      </c>
      <c r="P443" s="6" t="s">
        <v>11</v>
      </c>
      <c r="R443" s="17">
        <f t="shared" si="63"/>
        <v>1680</v>
      </c>
      <c r="S443" s="17">
        <f t="shared" si="62"/>
        <v>0</v>
      </c>
    </row>
    <row r="444" spans="2:19" x14ac:dyDescent="0.25">
      <c r="B444" s="69">
        <v>417</v>
      </c>
      <c r="C444" s="5">
        <v>42198</v>
      </c>
      <c r="D444" s="6" t="s">
        <v>14</v>
      </c>
      <c r="E444" s="6" t="s">
        <v>30</v>
      </c>
      <c r="F444" s="7">
        <v>34540.69</v>
      </c>
      <c r="G444" s="7">
        <v>5526.51</v>
      </c>
      <c r="H444" s="45">
        <f t="shared" si="60"/>
        <v>40067.200000000004</v>
      </c>
      <c r="I444" s="4" t="s">
        <v>55</v>
      </c>
      <c r="J444" s="34" t="s">
        <v>10</v>
      </c>
      <c r="K444" s="4">
        <v>10619153</v>
      </c>
      <c r="L444" s="4">
        <v>4</v>
      </c>
      <c r="M444" s="4">
        <v>3100</v>
      </c>
      <c r="N444" s="4">
        <v>311</v>
      </c>
      <c r="O444" s="5">
        <v>41834</v>
      </c>
      <c r="P444" s="6" t="s">
        <v>11</v>
      </c>
      <c r="R444" s="17">
        <f t="shared" si="63"/>
        <v>5526.5104000000001</v>
      </c>
      <c r="S444" s="17">
        <f t="shared" si="62"/>
        <v>3.9999999989959178E-4</v>
      </c>
    </row>
    <row r="445" spans="2:19" x14ac:dyDescent="0.25">
      <c r="B445" s="69">
        <v>418</v>
      </c>
      <c r="C445" s="5">
        <v>42198</v>
      </c>
      <c r="D445" s="6" t="s">
        <v>14</v>
      </c>
      <c r="E445" s="6" t="s">
        <v>29</v>
      </c>
      <c r="F445" s="7">
        <v>28498.38</v>
      </c>
      <c r="G445" s="7">
        <v>4559.74</v>
      </c>
      <c r="H445" s="45">
        <f t="shared" si="60"/>
        <v>33058.120000000003</v>
      </c>
      <c r="I445" s="4" t="s">
        <v>55</v>
      </c>
      <c r="J445" s="34" t="s">
        <v>10</v>
      </c>
      <c r="K445" s="4">
        <v>10619140</v>
      </c>
      <c r="L445" s="4">
        <v>4</v>
      </c>
      <c r="M445" s="4">
        <v>3100</v>
      </c>
      <c r="N445" s="4">
        <v>311</v>
      </c>
      <c r="O445" s="5">
        <v>41834</v>
      </c>
      <c r="P445" s="6" t="s">
        <v>11</v>
      </c>
      <c r="R445" s="17">
        <f t="shared" si="63"/>
        <v>4559.7408000000005</v>
      </c>
      <c r="S445" s="17">
        <f t="shared" si="62"/>
        <v>8.0000000070867827E-4</v>
      </c>
    </row>
    <row r="446" spans="2:19" x14ac:dyDescent="0.25">
      <c r="B446" s="69">
        <v>419</v>
      </c>
      <c r="C446" s="5">
        <v>42198</v>
      </c>
      <c r="D446" s="6" t="s">
        <v>14</v>
      </c>
      <c r="E446" s="6" t="s">
        <v>31</v>
      </c>
      <c r="F446" s="7">
        <v>12678.9</v>
      </c>
      <c r="G446" s="7">
        <v>2028.62</v>
      </c>
      <c r="H446" s="45">
        <f t="shared" si="60"/>
        <v>14707.52</v>
      </c>
      <c r="I446" s="4" t="s">
        <v>55</v>
      </c>
      <c r="J446" s="34" t="s">
        <v>10</v>
      </c>
      <c r="K446" s="4">
        <v>10619159</v>
      </c>
      <c r="L446" s="4">
        <v>4</v>
      </c>
      <c r="M446" s="4">
        <v>3100</v>
      </c>
      <c r="N446" s="4">
        <v>311</v>
      </c>
      <c r="O446" s="5">
        <v>41834</v>
      </c>
      <c r="P446" s="6" t="s">
        <v>11</v>
      </c>
      <c r="R446" s="17">
        <f t="shared" si="63"/>
        <v>2028.624</v>
      </c>
      <c r="S446" s="17">
        <f t="shared" si="62"/>
        <v>4.0000000001327862E-3</v>
      </c>
    </row>
    <row r="447" spans="2:19" x14ac:dyDescent="0.25">
      <c r="B447" s="69">
        <v>420</v>
      </c>
      <c r="C447" s="5">
        <v>42198</v>
      </c>
      <c r="D447" s="6" t="s">
        <v>14</v>
      </c>
      <c r="E447" s="6" t="s">
        <v>233</v>
      </c>
      <c r="F447" s="7">
        <v>1520</v>
      </c>
      <c r="G447" s="7">
        <v>243.2</v>
      </c>
      <c r="H447" s="45">
        <f t="shared" si="60"/>
        <v>1763.2</v>
      </c>
      <c r="I447" s="4" t="s">
        <v>55</v>
      </c>
      <c r="J447" s="34" t="s">
        <v>10</v>
      </c>
      <c r="K447" s="4">
        <v>10619185</v>
      </c>
      <c r="L447" s="4">
        <v>4</v>
      </c>
      <c r="M447" s="4">
        <v>3100</v>
      </c>
      <c r="N447" s="4">
        <v>311</v>
      </c>
      <c r="O447" s="5">
        <v>41834</v>
      </c>
      <c r="P447" s="6" t="s">
        <v>11</v>
      </c>
      <c r="R447" s="17">
        <f t="shared" si="63"/>
        <v>243.20000000000002</v>
      </c>
      <c r="S447" s="17">
        <f t="shared" si="62"/>
        <v>0</v>
      </c>
    </row>
    <row r="448" spans="2:19" x14ac:dyDescent="0.25">
      <c r="B448" s="69">
        <v>421</v>
      </c>
      <c r="C448" s="5">
        <v>42198</v>
      </c>
      <c r="D448" s="6" t="s">
        <v>14</v>
      </c>
      <c r="E448" s="6" t="s">
        <v>33</v>
      </c>
      <c r="F448" s="7">
        <v>14976.4</v>
      </c>
      <c r="G448" s="7">
        <v>2396.2199999999998</v>
      </c>
      <c r="H448" s="45">
        <f t="shared" si="60"/>
        <v>17372.62</v>
      </c>
      <c r="I448" s="4" t="s">
        <v>55</v>
      </c>
      <c r="J448" s="34" t="s">
        <v>10</v>
      </c>
      <c r="K448" s="4">
        <v>106199188</v>
      </c>
      <c r="L448" s="4">
        <v>4</v>
      </c>
      <c r="M448" s="4">
        <v>3100</v>
      </c>
      <c r="N448" s="4">
        <v>311</v>
      </c>
      <c r="O448" s="5">
        <v>41834</v>
      </c>
      <c r="P448" s="6" t="s">
        <v>11</v>
      </c>
      <c r="R448" s="17">
        <f t="shared" si="63"/>
        <v>2396.2240000000002</v>
      </c>
      <c r="S448" s="17">
        <f t="shared" si="62"/>
        <v>4.0000000003601599E-3</v>
      </c>
    </row>
    <row r="449" spans="2:19" x14ac:dyDescent="0.25">
      <c r="B449" s="69">
        <v>422</v>
      </c>
      <c r="C449" s="5">
        <v>42198</v>
      </c>
      <c r="D449" s="6" t="s">
        <v>14</v>
      </c>
      <c r="E449" s="6" t="s">
        <v>34</v>
      </c>
      <c r="F449" s="7">
        <v>31517.09</v>
      </c>
      <c r="G449" s="7">
        <v>5042.7299999999996</v>
      </c>
      <c r="H449" s="45">
        <f t="shared" si="60"/>
        <v>36559.82</v>
      </c>
      <c r="I449" s="4" t="s">
        <v>55</v>
      </c>
      <c r="J449" s="34" t="s">
        <v>10</v>
      </c>
      <c r="K449" s="4">
        <v>10619189</v>
      </c>
      <c r="L449" s="4">
        <v>4</v>
      </c>
      <c r="M449" s="4">
        <v>3100</v>
      </c>
      <c r="N449" s="4">
        <v>311</v>
      </c>
      <c r="O449" s="5">
        <v>41834</v>
      </c>
      <c r="P449" s="6" t="s">
        <v>11</v>
      </c>
      <c r="R449" s="17">
        <f t="shared" si="63"/>
        <v>5042.7344000000003</v>
      </c>
      <c r="S449" s="17">
        <f t="shared" si="62"/>
        <v>4.400000000714499E-3</v>
      </c>
    </row>
    <row r="450" spans="2:19" x14ac:dyDescent="0.25">
      <c r="B450" s="69">
        <v>423</v>
      </c>
      <c r="C450" s="5">
        <v>42200</v>
      </c>
      <c r="D450" s="6" t="s">
        <v>14</v>
      </c>
      <c r="E450" s="6" t="s">
        <v>461</v>
      </c>
      <c r="F450" s="7">
        <v>1000</v>
      </c>
      <c r="G450" s="7">
        <v>0</v>
      </c>
      <c r="H450" s="45">
        <f t="shared" si="60"/>
        <v>1000</v>
      </c>
      <c r="I450" s="4" t="s">
        <v>22</v>
      </c>
      <c r="J450" s="34" t="s">
        <v>73</v>
      </c>
      <c r="K450" s="4" t="s">
        <v>465</v>
      </c>
      <c r="L450" s="4">
        <v>4</v>
      </c>
      <c r="M450" s="4">
        <v>1200</v>
      </c>
      <c r="N450" s="4">
        <v>122</v>
      </c>
      <c r="O450" s="5">
        <v>41834</v>
      </c>
      <c r="P450" s="6" t="s">
        <v>11</v>
      </c>
      <c r="R450" s="17">
        <v>0</v>
      </c>
      <c r="S450" s="17">
        <f t="shared" si="62"/>
        <v>0</v>
      </c>
    </row>
    <row r="451" spans="2:19" x14ac:dyDescent="0.25">
      <c r="B451" s="69">
        <v>424</v>
      </c>
      <c r="C451" s="5">
        <v>42200</v>
      </c>
      <c r="D451" s="6" t="s">
        <v>14</v>
      </c>
      <c r="E451" s="6" t="s">
        <v>461</v>
      </c>
      <c r="F451" s="7">
        <v>1618</v>
      </c>
      <c r="G451" s="7">
        <v>0</v>
      </c>
      <c r="H451" s="45">
        <f t="shared" si="60"/>
        <v>1618</v>
      </c>
      <c r="I451" s="4" t="s">
        <v>22</v>
      </c>
      <c r="J451" s="34" t="s">
        <v>73</v>
      </c>
      <c r="K451" s="4" t="s">
        <v>464</v>
      </c>
      <c r="L451" s="4">
        <v>4</v>
      </c>
      <c r="M451" s="4">
        <v>1200</v>
      </c>
      <c r="N451" s="4">
        <v>122</v>
      </c>
      <c r="O451" s="5">
        <v>41834</v>
      </c>
      <c r="P451" s="6" t="s">
        <v>11</v>
      </c>
      <c r="R451" s="17">
        <v>0</v>
      </c>
      <c r="S451" s="17">
        <f t="shared" si="62"/>
        <v>0</v>
      </c>
    </row>
    <row r="452" spans="2:19" x14ac:dyDescent="0.25">
      <c r="B452" s="69">
        <v>425</v>
      </c>
      <c r="C452" s="5">
        <v>42200</v>
      </c>
      <c r="D452" s="6" t="s">
        <v>14</v>
      </c>
      <c r="E452" s="6" t="s">
        <v>462</v>
      </c>
      <c r="F452" s="7">
        <v>1308.8</v>
      </c>
      <c r="G452" s="7">
        <v>0</v>
      </c>
      <c r="H452" s="45">
        <f t="shared" si="60"/>
        <v>1308.8</v>
      </c>
      <c r="I452" s="4" t="s">
        <v>22</v>
      </c>
      <c r="J452" s="34" t="s">
        <v>463</v>
      </c>
      <c r="K452" s="4" t="s">
        <v>466</v>
      </c>
      <c r="L452" s="4">
        <v>4</v>
      </c>
      <c r="M452" s="4">
        <v>1200</v>
      </c>
      <c r="N452" s="4">
        <v>122</v>
      </c>
      <c r="O452" s="5">
        <v>41835</v>
      </c>
      <c r="P452" s="6" t="s">
        <v>11</v>
      </c>
      <c r="R452" s="17">
        <v>0</v>
      </c>
      <c r="S452" s="17">
        <f t="shared" si="62"/>
        <v>0</v>
      </c>
    </row>
    <row r="453" spans="2:19" x14ac:dyDescent="0.25">
      <c r="B453" s="69">
        <v>426</v>
      </c>
      <c r="C453" s="5">
        <v>42199</v>
      </c>
      <c r="D453" s="6" t="s">
        <v>14</v>
      </c>
      <c r="E453" s="6" t="s">
        <v>467</v>
      </c>
      <c r="F453" s="7">
        <v>2200</v>
      </c>
      <c r="G453" s="7">
        <v>352</v>
      </c>
      <c r="H453" s="45">
        <f t="shared" si="60"/>
        <v>2552</v>
      </c>
      <c r="I453" s="4" t="s">
        <v>470</v>
      </c>
      <c r="J453" s="34" t="s">
        <v>471</v>
      </c>
      <c r="K453" s="4">
        <v>250</v>
      </c>
      <c r="L453" s="4">
        <v>4</v>
      </c>
      <c r="M453" s="4">
        <v>3500</v>
      </c>
      <c r="N453" s="4">
        <v>351</v>
      </c>
      <c r="O453" s="5">
        <v>41835</v>
      </c>
      <c r="P453" s="6" t="s">
        <v>11</v>
      </c>
      <c r="R453" s="17">
        <f t="shared" ref="R453:R471" si="64">F453*0.16</f>
        <v>352</v>
      </c>
      <c r="S453" s="17">
        <f t="shared" si="62"/>
        <v>0</v>
      </c>
    </row>
    <row r="454" spans="2:19" x14ac:dyDescent="0.25">
      <c r="B454" s="69">
        <v>427</v>
      </c>
      <c r="C454" s="5">
        <v>42199</v>
      </c>
      <c r="D454" s="6" t="s">
        <v>14</v>
      </c>
      <c r="E454" s="6" t="s">
        <v>468</v>
      </c>
      <c r="F454" s="7">
        <v>3000</v>
      </c>
      <c r="G454" s="7">
        <v>480</v>
      </c>
      <c r="H454" s="45">
        <f t="shared" si="60"/>
        <v>3480</v>
      </c>
      <c r="I454" s="4" t="s">
        <v>470</v>
      </c>
      <c r="J454" s="34" t="s">
        <v>471</v>
      </c>
      <c r="K454" s="4">
        <v>251</v>
      </c>
      <c r="L454" s="4">
        <v>4</v>
      </c>
      <c r="M454" s="4">
        <v>3500</v>
      </c>
      <c r="N454" s="4">
        <v>351</v>
      </c>
      <c r="O454" s="5">
        <v>41835</v>
      </c>
      <c r="P454" s="6" t="s">
        <v>11</v>
      </c>
      <c r="R454" s="17">
        <f t="shared" si="64"/>
        <v>480</v>
      </c>
      <c r="S454" s="17">
        <f t="shared" si="62"/>
        <v>0</v>
      </c>
    </row>
    <row r="455" spans="2:19" x14ac:dyDescent="0.25">
      <c r="B455" s="69">
        <v>428</v>
      </c>
      <c r="C455" s="5">
        <v>42199</v>
      </c>
      <c r="D455" s="6" t="s">
        <v>14</v>
      </c>
      <c r="E455" s="6" t="s">
        <v>469</v>
      </c>
      <c r="F455" s="7">
        <v>350</v>
      </c>
      <c r="G455" s="7">
        <v>56</v>
      </c>
      <c r="H455" s="45">
        <f t="shared" si="60"/>
        <v>406</v>
      </c>
      <c r="I455" s="4" t="s">
        <v>470</v>
      </c>
      <c r="J455" s="34" t="s">
        <v>471</v>
      </c>
      <c r="K455" s="4">
        <v>350</v>
      </c>
      <c r="L455" s="4">
        <v>4</v>
      </c>
      <c r="M455" s="4">
        <v>3500</v>
      </c>
      <c r="N455" s="4">
        <v>355</v>
      </c>
      <c r="O455" s="5">
        <v>41835</v>
      </c>
      <c r="P455" s="6" t="s">
        <v>11</v>
      </c>
      <c r="R455" s="17">
        <f t="shared" si="64"/>
        <v>56</v>
      </c>
      <c r="S455" s="17">
        <f t="shared" si="62"/>
        <v>0</v>
      </c>
    </row>
    <row r="456" spans="2:19" x14ac:dyDescent="0.25">
      <c r="B456" s="69">
        <v>429</v>
      </c>
      <c r="C456" s="5">
        <v>42199</v>
      </c>
      <c r="D456" s="6" t="s">
        <v>14</v>
      </c>
      <c r="E456" s="6" t="s">
        <v>472</v>
      </c>
      <c r="F456" s="7">
        <v>932.72</v>
      </c>
      <c r="G456" s="7">
        <v>149.24</v>
      </c>
      <c r="H456" s="45">
        <f t="shared" si="60"/>
        <v>1081.96</v>
      </c>
      <c r="I456" s="4" t="s">
        <v>22</v>
      </c>
      <c r="J456" s="34" t="s">
        <v>103</v>
      </c>
      <c r="K456" s="4">
        <v>2078</v>
      </c>
      <c r="L456" s="4">
        <v>4</v>
      </c>
      <c r="M456" s="4">
        <v>2200</v>
      </c>
      <c r="N456" s="4">
        <v>221</v>
      </c>
      <c r="O456" s="5">
        <v>41835</v>
      </c>
      <c r="P456" s="6" t="s">
        <v>11</v>
      </c>
      <c r="R456" s="17">
        <f t="shared" si="64"/>
        <v>149.23520000000002</v>
      </c>
      <c r="S456" s="17">
        <f t="shared" si="62"/>
        <v>-4.7999999999888132E-3</v>
      </c>
    </row>
    <row r="457" spans="2:19" x14ac:dyDescent="0.25">
      <c r="B457" s="69">
        <v>430</v>
      </c>
      <c r="C457" s="5">
        <v>42200</v>
      </c>
      <c r="D457" s="6" t="s">
        <v>14</v>
      </c>
      <c r="E457" s="6" t="s">
        <v>473</v>
      </c>
      <c r="F457" s="7">
        <v>8620.69</v>
      </c>
      <c r="G457" s="7">
        <v>1379.31</v>
      </c>
      <c r="H457" s="45">
        <f t="shared" si="60"/>
        <v>10000</v>
      </c>
      <c r="I457" s="4" t="s">
        <v>474</v>
      </c>
      <c r="J457" s="34" t="s">
        <v>56</v>
      </c>
      <c r="K457" s="4">
        <v>191</v>
      </c>
      <c r="L457" s="4">
        <v>4</v>
      </c>
      <c r="M457" s="4">
        <v>3500</v>
      </c>
      <c r="N457" s="4">
        <v>355</v>
      </c>
      <c r="O457" s="5">
        <v>41835</v>
      </c>
      <c r="P457" s="6" t="s">
        <v>11</v>
      </c>
      <c r="R457" s="17">
        <f t="shared" si="64"/>
        <v>1379.3104000000001</v>
      </c>
      <c r="S457" s="17">
        <f t="shared" si="62"/>
        <v>4.0000000012696546E-4</v>
      </c>
    </row>
    <row r="458" spans="2:19" x14ac:dyDescent="0.25">
      <c r="B458" s="69">
        <v>431</v>
      </c>
      <c r="C458" s="5">
        <v>42202</v>
      </c>
      <c r="D458" s="6" t="s">
        <v>14</v>
      </c>
      <c r="E458" s="6" t="s">
        <v>459</v>
      </c>
      <c r="F458" s="7">
        <v>12580</v>
      </c>
      <c r="G458" s="7">
        <v>2012.8</v>
      </c>
      <c r="H458" s="45">
        <f t="shared" si="60"/>
        <v>14592.8</v>
      </c>
      <c r="I458" s="4" t="s">
        <v>55</v>
      </c>
      <c r="J458" s="34" t="s">
        <v>460</v>
      </c>
      <c r="K458" s="4">
        <v>488</v>
      </c>
      <c r="L458" s="4">
        <v>4</v>
      </c>
      <c r="M458" s="4">
        <v>3500</v>
      </c>
      <c r="N458" s="4">
        <v>357</v>
      </c>
      <c r="O458" s="5">
        <v>41835</v>
      </c>
      <c r="P458" s="6" t="s">
        <v>11</v>
      </c>
      <c r="R458" s="17">
        <f t="shared" si="64"/>
        <v>2012.8</v>
      </c>
      <c r="S458" s="17">
        <f t="shared" si="62"/>
        <v>0</v>
      </c>
    </row>
    <row r="459" spans="2:19" x14ac:dyDescent="0.25">
      <c r="B459" s="69">
        <v>432</v>
      </c>
      <c r="C459" s="5">
        <v>42200</v>
      </c>
      <c r="D459" s="6" t="s">
        <v>14</v>
      </c>
      <c r="E459" s="6" t="s">
        <v>476</v>
      </c>
      <c r="F459" s="7">
        <v>3000</v>
      </c>
      <c r="G459" s="7">
        <v>480</v>
      </c>
      <c r="H459" s="45">
        <f t="shared" si="60"/>
        <v>3480</v>
      </c>
      <c r="I459" s="4" t="s">
        <v>475</v>
      </c>
      <c r="J459" s="34" t="s">
        <v>97</v>
      </c>
      <c r="K459" s="4">
        <v>136</v>
      </c>
      <c r="L459" s="4">
        <v>4</v>
      </c>
      <c r="M459" s="4">
        <v>2400</v>
      </c>
      <c r="N459" s="4">
        <v>247</v>
      </c>
      <c r="O459" s="5">
        <v>41835</v>
      </c>
      <c r="P459" s="6" t="s">
        <v>11</v>
      </c>
      <c r="R459" s="17">
        <f t="shared" si="64"/>
        <v>480</v>
      </c>
      <c r="S459" s="17">
        <f t="shared" si="62"/>
        <v>0</v>
      </c>
    </row>
    <row r="460" spans="2:19" x14ac:dyDescent="0.25">
      <c r="B460" s="69">
        <v>433</v>
      </c>
      <c r="C460" s="5">
        <v>42200</v>
      </c>
      <c r="D460" s="6" t="s">
        <v>14</v>
      </c>
      <c r="E460" s="6" t="s">
        <v>477</v>
      </c>
      <c r="F460" s="7">
        <v>250</v>
      </c>
      <c r="G460" s="7">
        <v>40</v>
      </c>
      <c r="H460" s="45">
        <f t="shared" si="60"/>
        <v>290</v>
      </c>
      <c r="I460" s="4" t="s">
        <v>475</v>
      </c>
      <c r="J460" s="34" t="s">
        <v>97</v>
      </c>
      <c r="K460" s="4">
        <v>137</v>
      </c>
      <c r="L460" s="4">
        <v>4</v>
      </c>
      <c r="M460" s="4">
        <v>3500</v>
      </c>
      <c r="N460" s="4">
        <v>355</v>
      </c>
      <c r="O460" s="5">
        <v>41836</v>
      </c>
      <c r="P460" s="6" t="s">
        <v>11</v>
      </c>
      <c r="R460" s="17">
        <f t="shared" si="64"/>
        <v>40</v>
      </c>
      <c r="S460" s="17">
        <f t="shared" si="62"/>
        <v>0</v>
      </c>
    </row>
    <row r="461" spans="2:19" x14ac:dyDescent="0.25">
      <c r="B461" s="69">
        <v>434</v>
      </c>
      <c r="C461" s="5">
        <v>42200</v>
      </c>
      <c r="D461" s="6" t="s">
        <v>14</v>
      </c>
      <c r="E461" s="6" t="s">
        <v>478</v>
      </c>
      <c r="F461" s="7">
        <v>300</v>
      </c>
      <c r="G461" s="7">
        <v>48</v>
      </c>
      <c r="H461" s="45">
        <f t="shared" si="60"/>
        <v>348</v>
      </c>
      <c r="I461" s="4" t="s">
        <v>475</v>
      </c>
      <c r="J461" s="34" t="s">
        <v>97</v>
      </c>
      <c r="K461" s="4">
        <v>138</v>
      </c>
      <c r="L461" s="4">
        <v>4</v>
      </c>
      <c r="M461" s="4">
        <v>3500</v>
      </c>
      <c r="N461" s="4">
        <v>355</v>
      </c>
      <c r="O461" s="5">
        <v>41837</v>
      </c>
      <c r="P461" s="6" t="s">
        <v>11</v>
      </c>
      <c r="R461" s="17">
        <f t="shared" si="64"/>
        <v>48</v>
      </c>
      <c r="S461" s="17">
        <f t="shared" si="62"/>
        <v>0</v>
      </c>
    </row>
    <row r="462" spans="2:19" x14ac:dyDescent="0.25">
      <c r="B462" s="69">
        <v>435</v>
      </c>
      <c r="C462" s="5">
        <v>42200</v>
      </c>
      <c r="D462" s="6" t="s">
        <v>14</v>
      </c>
      <c r="E462" s="6" t="s">
        <v>213</v>
      </c>
      <c r="F462" s="7">
        <v>250</v>
      </c>
      <c r="G462" s="7">
        <v>40</v>
      </c>
      <c r="H462" s="45">
        <f t="shared" si="60"/>
        <v>290</v>
      </c>
      <c r="I462" s="4" t="s">
        <v>475</v>
      </c>
      <c r="J462" s="34" t="s">
        <v>97</v>
      </c>
      <c r="K462" s="4">
        <v>139</v>
      </c>
      <c r="L462" s="4">
        <v>4</v>
      </c>
      <c r="M462" s="4">
        <v>3500</v>
      </c>
      <c r="N462" s="4">
        <v>357</v>
      </c>
      <c r="O462" s="5">
        <v>41837</v>
      </c>
      <c r="P462" s="6" t="s">
        <v>11</v>
      </c>
      <c r="R462" s="17">
        <f t="shared" si="64"/>
        <v>40</v>
      </c>
      <c r="S462" s="17">
        <f t="shared" ref="S462:S493" si="65">R462-G462</f>
        <v>0</v>
      </c>
    </row>
    <row r="463" spans="2:19" x14ac:dyDescent="0.25">
      <c r="B463" s="69">
        <v>436</v>
      </c>
      <c r="C463" s="5">
        <v>42200</v>
      </c>
      <c r="D463" s="6" t="s">
        <v>14</v>
      </c>
      <c r="E463" s="6" t="s">
        <v>480</v>
      </c>
      <c r="F463" s="7">
        <v>200</v>
      </c>
      <c r="G463" s="7">
        <v>32</v>
      </c>
      <c r="H463" s="45">
        <f t="shared" si="60"/>
        <v>232</v>
      </c>
      <c r="I463" s="4" t="s">
        <v>475</v>
      </c>
      <c r="J463" s="34" t="s">
        <v>97</v>
      </c>
      <c r="K463" s="4">
        <v>140</v>
      </c>
      <c r="L463" s="4">
        <v>4</v>
      </c>
      <c r="M463" s="4">
        <v>3500</v>
      </c>
      <c r="N463" s="4">
        <v>351</v>
      </c>
      <c r="O463" s="5">
        <v>41838</v>
      </c>
      <c r="P463" s="6" t="s">
        <v>11</v>
      </c>
      <c r="R463" s="17">
        <f t="shared" si="64"/>
        <v>32</v>
      </c>
      <c r="S463" s="17">
        <f t="shared" si="65"/>
        <v>0</v>
      </c>
    </row>
    <row r="464" spans="2:19" x14ac:dyDescent="0.25">
      <c r="B464" s="69">
        <v>437</v>
      </c>
      <c r="C464" s="5">
        <v>42200</v>
      </c>
      <c r="D464" s="6" t="s">
        <v>14</v>
      </c>
      <c r="E464" s="6" t="s">
        <v>479</v>
      </c>
      <c r="F464" s="7">
        <v>1500</v>
      </c>
      <c r="G464" s="7">
        <v>240</v>
      </c>
      <c r="H464" s="45">
        <f t="shared" si="60"/>
        <v>1740</v>
      </c>
      <c r="I464" s="4" t="s">
        <v>475</v>
      </c>
      <c r="J464" s="34" t="s">
        <v>97</v>
      </c>
      <c r="K464" s="4">
        <v>141</v>
      </c>
      <c r="L464" s="4">
        <v>4</v>
      </c>
      <c r="M464" s="4">
        <v>3500</v>
      </c>
      <c r="N464" s="4">
        <v>357</v>
      </c>
      <c r="O464" s="5">
        <v>41841</v>
      </c>
      <c r="P464" s="6" t="s">
        <v>11</v>
      </c>
      <c r="R464" s="17">
        <f t="shared" si="64"/>
        <v>240</v>
      </c>
      <c r="S464" s="17">
        <f t="shared" si="65"/>
        <v>0</v>
      </c>
    </row>
    <row r="465" spans="1:19" x14ac:dyDescent="0.25">
      <c r="B465" s="69">
        <v>438</v>
      </c>
      <c r="C465" s="5">
        <v>42203</v>
      </c>
      <c r="D465" s="6" t="s">
        <v>14</v>
      </c>
      <c r="E465" s="6" t="s">
        <v>37</v>
      </c>
      <c r="F465" s="7">
        <v>4116.59</v>
      </c>
      <c r="G465" s="7">
        <v>658.65</v>
      </c>
      <c r="H465" s="7">
        <f t="shared" ref="H465:H471" si="66">SUM(F465:G465)</f>
        <v>4775.24</v>
      </c>
      <c r="I465" s="4" t="s">
        <v>55</v>
      </c>
      <c r="J465" s="34" t="s">
        <v>10</v>
      </c>
      <c r="K465" s="4">
        <v>10648198</v>
      </c>
      <c r="L465" s="4">
        <v>4</v>
      </c>
      <c r="M465" s="4">
        <v>3100</v>
      </c>
      <c r="N465" s="4">
        <v>311</v>
      </c>
      <c r="O465" s="5">
        <v>41841</v>
      </c>
      <c r="P465" s="6" t="s">
        <v>11</v>
      </c>
      <c r="R465" s="17">
        <f t="shared" si="64"/>
        <v>658.65440000000001</v>
      </c>
      <c r="S465" s="17">
        <f t="shared" si="65"/>
        <v>4.400000000032378E-3</v>
      </c>
    </row>
    <row r="466" spans="1:19" x14ac:dyDescent="0.25">
      <c r="B466" s="69">
        <v>439</v>
      </c>
      <c r="C466" s="5">
        <v>42203</v>
      </c>
      <c r="D466" s="6" t="s">
        <v>14</v>
      </c>
      <c r="E466" s="6" t="s">
        <v>38</v>
      </c>
      <c r="F466" s="7">
        <v>3387.82</v>
      </c>
      <c r="G466" s="7">
        <v>542.04999999999995</v>
      </c>
      <c r="H466" s="7">
        <f t="shared" si="66"/>
        <v>3929.87</v>
      </c>
      <c r="I466" s="4" t="s">
        <v>55</v>
      </c>
      <c r="J466" s="34" t="s">
        <v>10</v>
      </c>
      <c r="K466" s="4">
        <v>10648195</v>
      </c>
      <c r="L466" s="4">
        <v>4</v>
      </c>
      <c r="M466" s="4">
        <v>3100</v>
      </c>
      <c r="N466" s="4">
        <v>311</v>
      </c>
      <c r="O466" s="5">
        <v>41841</v>
      </c>
      <c r="P466" s="6" t="s">
        <v>11</v>
      </c>
      <c r="R466" s="17">
        <f t="shared" si="64"/>
        <v>542.05119999999999</v>
      </c>
      <c r="S466" s="17">
        <f t="shared" si="65"/>
        <v>1.2000000000398359E-3</v>
      </c>
    </row>
    <row r="467" spans="1:19" x14ac:dyDescent="0.25">
      <c r="B467" s="69">
        <v>440</v>
      </c>
      <c r="C467" s="5">
        <v>42203</v>
      </c>
      <c r="D467" s="6" t="s">
        <v>14</v>
      </c>
      <c r="E467" s="6" t="s">
        <v>39</v>
      </c>
      <c r="F467" s="7">
        <v>24132.55</v>
      </c>
      <c r="G467" s="7">
        <v>3861.2</v>
      </c>
      <c r="H467" s="7">
        <f t="shared" si="66"/>
        <v>27993.75</v>
      </c>
      <c r="I467" s="4" t="s">
        <v>55</v>
      </c>
      <c r="J467" s="34" t="s">
        <v>10</v>
      </c>
      <c r="K467" s="4">
        <v>10648197</v>
      </c>
      <c r="L467" s="4">
        <v>4</v>
      </c>
      <c r="M467" s="4">
        <v>3100</v>
      </c>
      <c r="N467" s="4">
        <v>311</v>
      </c>
      <c r="O467" s="5">
        <v>41841</v>
      </c>
      <c r="P467" s="6" t="s">
        <v>11</v>
      </c>
      <c r="R467" s="17">
        <f t="shared" si="64"/>
        <v>3861.2080000000001</v>
      </c>
      <c r="S467" s="17">
        <f t="shared" si="65"/>
        <v>8.0000000002655725E-3</v>
      </c>
    </row>
    <row r="468" spans="1:19" x14ac:dyDescent="0.25">
      <c r="B468" s="69">
        <v>441</v>
      </c>
      <c r="C468" s="5">
        <v>42203</v>
      </c>
      <c r="D468" s="6" t="s">
        <v>14</v>
      </c>
      <c r="E468" s="6" t="s">
        <v>40</v>
      </c>
      <c r="F468" s="7">
        <v>4113.6099999999997</v>
      </c>
      <c r="G468" s="7">
        <v>658.17</v>
      </c>
      <c r="H468" s="7">
        <f t="shared" si="66"/>
        <v>4771.78</v>
      </c>
      <c r="I468" s="4" t="s">
        <v>55</v>
      </c>
      <c r="J468" s="34" t="s">
        <v>10</v>
      </c>
      <c r="K468" s="4">
        <v>10648204</v>
      </c>
      <c r="L468" s="4">
        <v>4</v>
      </c>
      <c r="M468" s="4">
        <v>3100</v>
      </c>
      <c r="N468" s="4">
        <v>311</v>
      </c>
      <c r="O468" s="5">
        <v>41841</v>
      </c>
      <c r="P468" s="6" t="s">
        <v>11</v>
      </c>
      <c r="R468" s="17">
        <f t="shared" si="64"/>
        <v>658.17759999999998</v>
      </c>
      <c r="S468" s="17">
        <f t="shared" si="65"/>
        <v>7.6000000000249202E-3</v>
      </c>
    </row>
    <row r="469" spans="1:19" x14ac:dyDescent="0.25">
      <c r="B469" s="69">
        <v>442</v>
      </c>
      <c r="C469" s="5">
        <v>42203</v>
      </c>
      <c r="D469" s="6" t="s">
        <v>14</v>
      </c>
      <c r="E469" s="37" t="s">
        <v>84</v>
      </c>
      <c r="F469" s="7">
        <v>5143.22</v>
      </c>
      <c r="G469" s="7">
        <v>822.91</v>
      </c>
      <c r="H469" s="7">
        <f t="shared" si="66"/>
        <v>5966.13</v>
      </c>
      <c r="I469" s="4" t="s">
        <v>55</v>
      </c>
      <c r="J469" s="34" t="s">
        <v>10</v>
      </c>
      <c r="K469" s="4">
        <v>10648205</v>
      </c>
      <c r="L469" s="4">
        <v>4</v>
      </c>
      <c r="M469" s="4">
        <v>3100</v>
      </c>
      <c r="N469" s="4">
        <v>311</v>
      </c>
      <c r="O469" s="5">
        <v>41841</v>
      </c>
      <c r="P469" s="6" t="s">
        <v>11</v>
      </c>
      <c r="R469" s="17">
        <f t="shared" si="64"/>
        <v>822.91520000000003</v>
      </c>
      <c r="S469" s="17">
        <f t="shared" si="65"/>
        <v>5.2000000000589353E-3</v>
      </c>
    </row>
    <row r="470" spans="1:19" x14ac:dyDescent="0.25">
      <c r="B470" s="69">
        <v>443</v>
      </c>
      <c r="C470" s="5">
        <v>42203</v>
      </c>
      <c r="D470" s="6" t="s">
        <v>14</v>
      </c>
      <c r="E470" s="6" t="s">
        <v>78</v>
      </c>
      <c r="F470" s="7">
        <v>4534.17</v>
      </c>
      <c r="G470" s="7">
        <v>725.46</v>
      </c>
      <c r="H470" s="7">
        <f t="shared" si="66"/>
        <v>5259.63</v>
      </c>
      <c r="I470" s="4" t="s">
        <v>55</v>
      </c>
      <c r="J470" s="34" t="s">
        <v>10</v>
      </c>
      <c r="K470" s="4">
        <v>10648206</v>
      </c>
      <c r="L470" s="4">
        <v>4</v>
      </c>
      <c r="M470" s="4">
        <v>3100</v>
      </c>
      <c r="N470" s="4">
        <v>311</v>
      </c>
      <c r="O470" s="5">
        <v>41841</v>
      </c>
      <c r="P470" s="6" t="s">
        <v>11</v>
      </c>
      <c r="R470" s="17">
        <f t="shared" si="64"/>
        <v>725.46720000000005</v>
      </c>
      <c r="S470" s="17">
        <f t="shared" si="65"/>
        <v>7.2000000000116415E-3</v>
      </c>
    </row>
    <row r="471" spans="1:19" x14ac:dyDescent="0.25">
      <c r="B471" s="69">
        <v>444</v>
      </c>
      <c r="C471" s="5">
        <v>42203</v>
      </c>
      <c r="D471" s="6" t="s">
        <v>14</v>
      </c>
      <c r="E471" s="6" t="s">
        <v>63</v>
      </c>
      <c r="F471" s="7">
        <v>1524.33</v>
      </c>
      <c r="G471" s="7">
        <v>243.89</v>
      </c>
      <c r="H471" s="7">
        <f t="shared" si="66"/>
        <v>1768.2199999999998</v>
      </c>
      <c r="I471" s="4" t="s">
        <v>55</v>
      </c>
      <c r="J471" s="34" t="s">
        <v>10</v>
      </c>
      <c r="K471" s="4">
        <v>10648209</v>
      </c>
      <c r="L471" s="4">
        <v>4</v>
      </c>
      <c r="M471" s="4">
        <v>3100</v>
      </c>
      <c r="N471" s="4">
        <v>311</v>
      </c>
      <c r="O471" s="5">
        <v>41841</v>
      </c>
      <c r="P471" s="6" t="s">
        <v>11</v>
      </c>
      <c r="R471" s="17">
        <f t="shared" si="64"/>
        <v>243.89279999999999</v>
      </c>
      <c r="S471" s="17">
        <f t="shared" si="65"/>
        <v>2.8000000000076852E-3</v>
      </c>
    </row>
    <row r="472" spans="1:19" x14ac:dyDescent="0.25">
      <c r="B472" s="69">
        <v>445</v>
      </c>
      <c r="C472" s="5">
        <v>42203</v>
      </c>
      <c r="D472" s="6" t="s">
        <v>14</v>
      </c>
      <c r="E472" s="6" t="s">
        <v>41</v>
      </c>
      <c r="F472" s="7">
        <v>6747</v>
      </c>
      <c r="G472" s="7">
        <v>0</v>
      </c>
      <c r="H472" s="45">
        <f t="shared" si="60"/>
        <v>6747</v>
      </c>
      <c r="I472" s="4" t="s">
        <v>55</v>
      </c>
      <c r="J472" s="34" t="s">
        <v>10</v>
      </c>
      <c r="K472" s="4">
        <v>10648213</v>
      </c>
      <c r="L472" s="4">
        <v>4</v>
      </c>
      <c r="M472" s="4">
        <v>3100</v>
      </c>
      <c r="N472" s="4">
        <v>311</v>
      </c>
      <c r="O472" s="5">
        <v>41841</v>
      </c>
      <c r="P472" s="6" t="s">
        <v>11</v>
      </c>
      <c r="R472" s="17">
        <v>0</v>
      </c>
      <c r="S472" s="17">
        <f t="shared" si="65"/>
        <v>0</v>
      </c>
    </row>
    <row r="473" spans="1:19" x14ac:dyDescent="0.25">
      <c r="B473" s="69">
        <v>446</v>
      </c>
      <c r="C473" s="5">
        <v>42209</v>
      </c>
      <c r="D473" s="6" t="s">
        <v>14</v>
      </c>
      <c r="E473" s="6" t="s">
        <v>481</v>
      </c>
      <c r="F473" s="7">
        <v>500</v>
      </c>
      <c r="G473" s="7">
        <v>80</v>
      </c>
      <c r="H473" s="45">
        <f t="shared" si="60"/>
        <v>580</v>
      </c>
      <c r="I473" s="4" t="s">
        <v>22</v>
      </c>
      <c r="J473" s="34" t="s">
        <v>482</v>
      </c>
      <c r="K473" s="4">
        <v>4</v>
      </c>
      <c r="L473" s="4">
        <v>4</v>
      </c>
      <c r="M473" s="4">
        <v>1200</v>
      </c>
      <c r="N473" s="4">
        <v>122</v>
      </c>
      <c r="O473" s="5">
        <v>42209</v>
      </c>
      <c r="P473" s="6" t="s">
        <v>11</v>
      </c>
      <c r="R473" s="17">
        <f t="shared" ref="R473:R488" si="67">F473*0.16</f>
        <v>80</v>
      </c>
      <c r="S473" s="17">
        <f t="shared" si="65"/>
        <v>0</v>
      </c>
    </row>
    <row r="474" spans="1:19" x14ac:dyDescent="0.25">
      <c r="B474" s="69">
        <v>447</v>
      </c>
      <c r="C474" s="5">
        <v>42209</v>
      </c>
      <c r="D474" s="6" t="s">
        <v>14</v>
      </c>
      <c r="E474" s="6" t="s">
        <v>72</v>
      </c>
      <c r="F474" s="7">
        <v>172.41</v>
      </c>
      <c r="G474" s="39">
        <v>27.59</v>
      </c>
      <c r="H474" s="45">
        <f t="shared" si="60"/>
        <v>200</v>
      </c>
      <c r="I474" s="4" t="s">
        <v>22</v>
      </c>
      <c r="J474" s="34" t="s">
        <v>42</v>
      </c>
      <c r="K474" s="4" t="s">
        <v>483</v>
      </c>
      <c r="L474" s="4">
        <v>4</v>
      </c>
      <c r="M474" s="4">
        <v>3100</v>
      </c>
      <c r="N474" s="4">
        <v>315</v>
      </c>
      <c r="O474" s="5">
        <v>42209</v>
      </c>
      <c r="P474" s="6" t="s">
        <v>11</v>
      </c>
      <c r="R474" s="17">
        <f t="shared" si="67"/>
        <v>27.585599999999999</v>
      </c>
      <c r="S474" s="17">
        <f t="shared" si="65"/>
        <v>-4.4000000000004036E-3</v>
      </c>
    </row>
    <row r="475" spans="1:19" x14ac:dyDescent="0.25">
      <c r="B475" s="69">
        <v>448</v>
      </c>
      <c r="C475" s="5">
        <v>42209</v>
      </c>
      <c r="D475" s="6" t="s">
        <v>14</v>
      </c>
      <c r="E475" s="6" t="s">
        <v>484</v>
      </c>
      <c r="F475" s="7">
        <v>907.76</v>
      </c>
      <c r="G475" s="7">
        <v>145.24</v>
      </c>
      <c r="H475" s="45">
        <f t="shared" si="60"/>
        <v>1053</v>
      </c>
      <c r="I475" s="4" t="s">
        <v>22</v>
      </c>
      <c r="J475" s="34" t="s">
        <v>21</v>
      </c>
      <c r="K475" s="4" t="s">
        <v>485</v>
      </c>
      <c r="L475" s="4">
        <v>4</v>
      </c>
      <c r="M475" s="4">
        <v>2400</v>
      </c>
      <c r="N475" s="4">
        <v>247</v>
      </c>
      <c r="O475" s="5">
        <v>42209</v>
      </c>
      <c r="P475" s="6" t="s">
        <v>11</v>
      </c>
      <c r="R475" s="17">
        <f t="shared" si="67"/>
        <v>145.24160000000001</v>
      </c>
      <c r="S475" s="17">
        <f t="shared" si="65"/>
        <v>1.5999999999962711E-3</v>
      </c>
    </row>
    <row r="476" spans="1:19" x14ac:dyDescent="0.25">
      <c r="B476" s="69">
        <v>449</v>
      </c>
      <c r="C476" s="5">
        <v>42212</v>
      </c>
      <c r="D476" s="6" t="s">
        <v>14</v>
      </c>
      <c r="E476" s="6" t="s">
        <v>486</v>
      </c>
      <c r="F476" s="7">
        <v>16796</v>
      </c>
      <c r="G476" s="7">
        <v>2687.36</v>
      </c>
      <c r="H476" s="45">
        <f t="shared" si="60"/>
        <v>19483.36</v>
      </c>
      <c r="I476" s="4" t="s">
        <v>55</v>
      </c>
      <c r="J476" s="34" t="s">
        <v>25</v>
      </c>
      <c r="K476" s="4">
        <v>2163</v>
      </c>
      <c r="L476" s="4">
        <v>4</v>
      </c>
      <c r="M476" s="4">
        <v>2400</v>
      </c>
      <c r="N476" s="4">
        <v>249</v>
      </c>
      <c r="O476" s="5">
        <v>42212</v>
      </c>
      <c r="P476" s="6" t="s">
        <v>11</v>
      </c>
      <c r="R476" s="17">
        <f t="shared" si="67"/>
        <v>2687.36</v>
      </c>
      <c r="S476" s="17">
        <f t="shared" si="65"/>
        <v>0</v>
      </c>
    </row>
    <row r="477" spans="1:19" s="15" customFormat="1" x14ac:dyDescent="0.25">
      <c r="A477" s="71"/>
      <c r="B477" s="69">
        <v>450</v>
      </c>
      <c r="C477" s="5">
        <v>42212</v>
      </c>
      <c r="D477" s="6" t="s">
        <v>14</v>
      </c>
      <c r="E477" s="6" t="s">
        <v>488</v>
      </c>
      <c r="F477" s="7">
        <v>8110.34</v>
      </c>
      <c r="G477" s="7">
        <v>1297.6500000000001</v>
      </c>
      <c r="H477" s="45">
        <f t="shared" si="60"/>
        <v>9407.99</v>
      </c>
      <c r="I477" s="4" t="s">
        <v>55</v>
      </c>
      <c r="J477" s="34" t="s">
        <v>487</v>
      </c>
      <c r="K477" s="4">
        <v>1364</v>
      </c>
      <c r="L477" s="4">
        <v>4</v>
      </c>
      <c r="M477" s="4">
        <v>3500</v>
      </c>
      <c r="N477" s="4">
        <v>357</v>
      </c>
      <c r="O477" s="5">
        <v>42212</v>
      </c>
      <c r="P477" s="6" t="s">
        <v>11</v>
      </c>
      <c r="R477" s="17">
        <f t="shared" si="67"/>
        <v>1297.6544000000001</v>
      </c>
      <c r="S477" s="17">
        <f t="shared" si="65"/>
        <v>4.400000000032378E-3</v>
      </c>
    </row>
    <row r="478" spans="1:19" s="15" customFormat="1" x14ac:dyDescent="0.25">
      <c r="A478" s="71"/>
      <c r="B478" s="69">
        <v>451</v>
      </c>
      <c r="C478" s="5">
        <v>42212</v>
      </c>
      <c r="D478" s="6" t="s">
        <v>14</v>
      </c>
      <c r="E478" s="6" t="s">
        <v>488</v>
      </c>
      <c r="F478" s="7">
        <v>1896.55</v>
      </c>
      <c r="G478" s="7">
        <v>303.45</v>
      </c>
      <c r="H478" s="45">
        <f t="shared" si="60"/>
        <v>2200</v>
      </c>
      <c r="I478" s="4" t="s">
        <v>55</v>
      </c>
      <c r="J478" s="34" t="s">
        <v>487</v>
      </c>
      <c r="K478" s="4">
        <v>1365</v>
      </c>
      <c r="L478" s="4">
        <v>4</v>
      </c>
      <c r="M478" s="4">
        <v>3500</v>
      </c>
      <c r="N478" s="4">
        <v>357</v>
      </c>
      <c r="O478" s="5">
        <v>42212</v>
      </c>
      <c r="P478" s="6" t="s">
        <v>11</v>
      </c>
      <c r="R478" s="17">
        <f t="shared" si="67"/>
        <v>303.44799999999998</v>
      </c>
      <c r="S478" s="17">
        <f t="shared" si="65"/>
        <v>-2.0000000000095497E-3</v>
      </c>
    </row>
    <row r="479" spans="1:19" s="15" customFormat="1" x14ac:dyDescent="0.25">
      <c r="A479" s="71"/>
      <c r="B479" s="69">
        <v>452</v>
      </c>
      <c r="C479" s="5">
        <v>42213</v>
      </c>
      <c r="D479" s="6" t="s">
        <v>14</v>
      </c>
      <c r="E479" s="6" t="s">
        <v>496</v>
      </c>
      <c r="F479" s="7">
        <f t="shared" ref="F479:F484" si="68">G479/0.16</f>
        <v>8085.6875</v>
      </c>
      <c r="G479" s="7">
        <v>1293.71</v>
      </c>
      <c r="H479" s="7">
        <f t="shared" ref="H479:H484" si="69">SUM(F479:G479)</f>
        <v>9379.3974999999991</v>
      </c>
      <c r="I479" s="4" t="s">
        <v>489</v>
      </c>
      <c r="J479" s="34" t="s">
        <v>18</v>
      </c>
      <c r="K479" s="4" t="s">
        <v>490</v>
      </c>
      <c r="L479" s="4">
        <v>4</v>
      </c>
      <c r="M479" s="4">
        <v>2600</v>
      </c>
      <c r="N479" s="4">
        <v>261</v>
      </c>
      <c r="O479" s="5">
        <v>42213</v>
      </c>
      <c r="P479" s="6" t="s">
        <v>11</v>
      </c>
      <c r="R479" s="17">
        <f t="shared" si="67"/>
        <v>1293.71</v>
      </c>
      <c r="S479" s="17">
        <f t="shared" si="65"/>
        <v>0</v>
      </c>
    </row>
    <row r="480" spans="1:19" s="15" customFormat="1" x14ac:dyDescent="0.25">
      <c r="A480" s="71"/>
      <c r="B480" s="69">
        <v>453</v>
      </c>
      <c r="C480" s="5">
        <v>42213</v>
      </c>
      <c r="D480" s="6" t="s">
        <v>14</v>
      </c>
      <c r="E480" s="6" t="s">
        <v>497</v>
      </c>
      <c r="F480" s="7">
        <f t="shared" si="68"/>
        <v>8303.8125</v>
      </c>
      <c r="G480" s="7">
        <v>1328.61</v>
      </c>
      <c r="H480" s="7">
        <f t="shared" si="69"/>
        <v>9632.4225000000006</v>
      </c>
      <c r="I480" s="4" t="s">
        <v>489</v>
      </c>
      <c r="J480" s="34" t="s">
        <v>18</v>
      </c>
      <c r="K480" s="4" t="s">
        <v>491</v>
      </c>
      <c r="L480" s="4">
        <v>4</v>
      </c>
      <c r="M480" s="4">
        <v>2600</v>
      </c>
      <c r="N480" s="4">
        <v>261</v>
      </c>
      <c r="O480" s="5">
        <v>42213</v>
      </c>
      <c r="P480" s="6" t="s">
        <v>11</v>
      </c>
      <c r="R480" s="17">
        <f t="shared" si="67"/>
        <v>1328.6100000000001</v>
      </c>
      <c r="S480" s="17">
        <f t="shared" si="65"/>
        <v>0</v>
      </c>
    </row>
    <row r="481" spans="1:19" s="15" customFormat="1" x14ac:dyDescent="0.25">
      <c r="A481" s="71"/>
      <c r="B481" s="69">
        <v>454</v>
      </c>
      <c r="C481" s="5">
        <v>42213</v>
      </c>
      <c r="D481" s="6" t="s">
        <v>14</v>
      </c>
      <c r="E481" s="6" t="s">
        <v>498</v>
      </c>
      <c r="F481" s="7">
        <f t="shared" si="68"/>
        <v>21983.9375</v>
      </c>
      <c r="G481" s="7">
        <v>3517.43</v>
      </c>
      <c r="H481" s="7">
        <f t="shared" si="69"/>
        <v>25501.3675</v>
      </c>
      <c r="I481" s="4" t="s">
        <v>489</v>
      </c>
      <c r="J481" s="34" t="s">
        <v>18</v>
      </c>
      <c r="K481" s="4" t="s">
        <v>492</v>
      </c>
      <c r="L481" s="4">
        <v>4</v>
      </c>
      <c r="M481" s="4">
        <v>2600</v>
      </c>
      <c r="N481" s="4">
        <v>261</v>
      </c>
      <c r="O481" s="5">
        <v>42213</v>
      </c>
      <c r="P481" s="6" t="s">
        <v>11</v>
      </c>
      <c r="R481" s="17">
        <f t="shared" si="67"/>
        <v>3517.4300000000003</v>
      </c>
      <c r="S481" s="17">
        <f t="shared" si="65"/>
        <v>0</v>
      </c>
    </row>
    <row r="482" spans="1:19" s="15" customFormat="1" x14ac:dyDescent="0.25">
      <c r="A482" s="71"/>
      <c r="B482" s="69">
        <v>455</v>
      </c>
      <c r="C482" s="5">
        <v>42213</v>
      </c>
      <c r="D482" s="6" t="s">
        <v>8</v>
      </c>
      <c r="E482" s="6" t="s">
        <v>499</v>
      </c>
      <c r="F482" s="7">
        <f t="shared" si="68"/>
        <v>335.5</v>
      </c>
      <c r="G482" s="7">
        <v>53.68</v>
      </c>
      <c r="H482" s="7">
        <f t="shared" si="69"/>
        <v>389.18</v>
      </c>
      <c r="I482" s="4" t="s">
        <v>489</v>
      </c>
      <c r="J482" s="34" t="s">
        <v>18</v>
      </c>
      <c r="K482" s="4" t="s">
        <v>493</v>
      </c>
      <c r="L482" s="4">
        <v>2</v>
      </c>
      <c r="M482" s="4">
        <v>2600</v>
      </c>
      <c r="N482" s="4">
        <v>261</v>
      </c>
      <c r="O482" s="5">
        <v>42213</v>
      </c>
      <c r="P482" s="6" t="s">
        <v>11</v>
      </c>
      <c r="R482" s="17">
        <f t="shared" si="67"/>
        <v>53.68</v>
      </c>
      <c r="S482" s="17">
        <f t="shared" si="65"/>
        <v>0</v>
      </c>
    </row>
    <row r="483" spans="1:19" s="15" customFormat="1" x14ac:dyDescent="0.25">
      <c r="A483" s="71"/>
      <c r="B483" s="69">
        <v>456</v>
      </c>
      <c r="C483" s="5">
        <v>42213</v>
      </c>
      <c r="D483" s="6" t="s">
        <v>19</v>
      </c>
      <c r="E483" s="6" t="s">
        <v>500</v>
      </c>
      <c r="F483" s="7">
        <f t="shared" si="68"/>
        <v>377.4375</v>
      </c>
      <c r="G483" s="7">
        <v>60.39</v>
      </c>
      <c r="H483" s="7">
        <f t="shared" si="69"/>
        <v>437.82749999999999</v>
      </c>
      <c r="I483" s="4" t="s">
        <v>489</v>
      </c>
      <c r="J483" s="34" t="s">
        <v>18</v>
      </c>
      <c r="K483" s="4" t="s">
        <v>494</v>
      </c>
      <c r="L483" s="4">
        <v>3</v>
      </c>
      <c r="M483" s="4">
        <v>2600</v>
      </c>
      <c r="N483" s="4">
        <v>261</v>
      </c>
      <c r="O483" s="5">
        <v>42213</v>
      </c>
      <c r="P483" s="6" t="s">
        <v>11</v>
      </c>
      <c r="R483" s="17">
        <f t="shared" si="67"/>
        <v>60.39</v>
      </c>
      <c r="S483" s="17">
        <f t="shared" si="65"/>
        <v>0</v>
      </c>
    </row>
    <row r="484" spans="1:19" s="15" customFormat="1" x14ac:dyDescent="0.25">
      <c r="A484" s="71"/>
      <c r="B484" s="69">
        <v>457</v>
      </c>
      <c r="C484" s="5">
        <v>42213</v>
      </c>
      <c r="D484" s="6" t="s">
        <v>20</v>
      </c>
      <c r="E484" s="6" t="s">
        <v>501</v>
      </c>
      <c r="F484" s="7">
        <f t="shared" si="68"/>
        <v>1048.4375</v>
      </c>
      <c r="G484" s="7">
        <v>167.75</v>
      </c>
      <c r="H484" s="7">
        <f t="shared" si="69"/>
        <v>1216.1875</v>
      </c>
      <c r="I484" s="4" t="s">
        <v>489</v>
      </c>
      <c r="J484" s="34" t="s">
        <v>18</v>
      </c>
      <c r="K484" s="4" t="s">
        <v>495</v>
      </c>
      <c r="L484" s="4">
        <v>1</v>
      </c>
      <c r="M484" s="4">
        <v>2600</v>
      </c>
      <c r="N484" s="4">
        <v>261</v>
      </c>
      <c r="O484" s="5">
        <v>42213</v>
      </c>
      <c r="P484" s="6" t="s">
        <v>11</v>
      </c>
      <c r="R484" s="17">
        <f t="shared" si="67"/>
        <v>167.75</v>
      </c>
      <c r="S484" s="17">
        <f t="shared" si="65"/>
        <v>0</v>
      </c>
    </row>
    <row r="485" spans="1:19" s="15" customFormat="1" x14ac:dyDescent="0.25">
      <c r="A485" s="71"/>
      <c r="B485" s="69">
        <v>458</v>
      </c>
      <c r="C485" s="5">
        <v>42213</v>
      </c>
      <c r="D485" s="6" t="s">
        <v>14</v>
      </c>
      <c r="E485" s="6" t="s">
        <v>72</v>
      </c>
      <c r="F485" s="7">
        <v>172.41</v>
      </c>
      <c r="G485" s="7">
        <v>27.59</v>
      </c>
      <c r="H485" s="45">
        <f t="shared" si="60"/>
        <v>200</v>
      </c>
      <c r="I485" s="4" t="s">
        <v>22</v>
      </c>
      <c r="J485" s="34" t="s">
        <v>42</v>
      </c>
      <c r="K485" s="4">
        <v>6850</v>
      </c>
      <c r="L485" s="4">
        <v>4</v>
      </c>
      <c r="M485" s="4">
        <v>3100</v>
      </c>
      <c r="N485" s="4">
        <v>315</v>
      </c>
      <c r="O485" s="5">
        <v>42213</v>
      </c>
      <c r="P485" s="6" t="s">
        <v>11</v>
      </c>
      <c r="R485" s="17">
        <f t="shared" si="67"/>
        <v>27.585599999999999</v>
      </c>
      <c r="S485" s="17">
        <f t="shared" si="65"/>
        <v>-4.4000000000004036E-3</v>
      </c>
    </row>
    <row r="486" spans="1:19" s="15" customFormat="1" x14ac:dyDescent="0.25">
      <c r="A486" s="71"/>
      <c r="B486" s="69">
        <v>459</v>
      </c>
      <c r="C486" s="5">
        <v>42213</v>
      </c>
      <c r="D486" s="6" t="s">
        <v>14</v>
      </c>
      <c r="E486" s="6" t="s">
        <v>502</v>
      </c>
      <c r="F486" s="7">
        <v>181.02</v>
      </c>
      <c r="G486" s="7">
        <v>28.96</v>
      </c>
      <c r="H486" s="45">
        <f t="shared" si="60"/>
        <v>209.98000000000002</v>
      </c>
      <c r="I486" s="4" t="s">
        <v>22</v>
      </c>
      <c r="J486" s="34" t="s">
        <v>503</v>
      </c>
      <c r="K486" s="4">
        <v>356</v>
      </c>
      <c r="L486" s="4">
        <v>4</v>
      </c>
      <c r="M486" s="4">
        <v>2600</v>
      </c>
      <c r="N486" s="4">
        <v>261</v>
      </c>
      <c r="O486" s="5">
        <v>42213</v>
      </c>
      <c r="P486" s="6" t="s">
        <v>11</v>
      </c>
      <c r="R486" s="17">
        <f t="shared" si="67"/>
        <v>28.963200000000001</v>
      </c>
      <c r="S486" s="17">
        <f t="shared" si="65"/>
        <v>3.1999999999996476E-3</v>
      </c>
    </row>
    <row r="487" spans="1:19" s="15" customFormat="1" x14ac:dyDescent="0.25">
      <c r="A487" s="71"/>
      <c r="B487" s="69">
        <v>460</v>
      </c>
      <c r="C487" s="5">
        <v>42211</v>
      </c>
      <c r="D487" s="6" t="s">
        <v>14</v>
      </c>
      <c r="E487" s="6" t="s">
        <v>45</v>
      </c>
      <c r="F487" s="7">
        <v>4420.63</v>
      </c>
      <c r="G487" s="7">
        <v>707.3</v>
      </c>
      <c r="H487" s="45">
        <f t="shared" si="60"/>
        <v>5127.93</v>
      </c>
      <c r="I487" s="4" t="s">
        <v>22</v>
      </c>
      <c r="J487" s="34" t="s">
        <v>10</v>
      </c>
      <c r="K487" s="4">
        <v>10701103</v>
      </c>
      <c r="L487" s="4">
        <v>4</v>
      </c>
      <c r="M487" s="4">
        <v>3100</v>
      </c>
      <c r="N487" s="4">
        <v>311</v>
      </c>
      <c r="O487" s="5">
        <v>42214</v>
      </c>
      <c r="P487" s="6" t="s">
        <v>11</v>
      </c>
      <c r="R487" s="17">
        <f t="shared" si="67"/>
        <v>707.30079999999998</v>
      </c>
      <c r="S487" s="17">
        <f t="shared" si="65"/>
        <v>8.0000000002655725E-4</v>
      </c>
    </row>
    <row r="488" spans="1:19" s="15" customFormat="1" x14ac:dyDescent="0.25">
      <c r="A488" s="71"/>
      <c r="B488" s="69">
        <v>461</v>
      </c>
      <c r="C488" s="5">
        <v>42211</v>
      </c>
      <c r="D488" s="6" t="s">
        <v>14</v>
      </c>
      <c r="E488" s="6" t="s">
        <v>44</v>
      </c>
      <c r="F488" s="7">
        <v>2356.63</v>
      </c>
      <c r="G488" s="7">
        <v>377.06</v>
      </c>
      <c r="H488" s="45">
        <f t="shared" si="60"/>
        <v>2733.69</v>
      </c>
      <c r="I488" s="4" t="s">
        <v>55</v>
      </c>
      <c r="J488" s="34" t="s">
        <v>10</v>
      </c>
      <c r="K488" s="4">
        <v>10701104</v>
      </c>
      <c r="L488" s="4">
        <v>4</v>
      </c>
      <c r="M488" s="4">
        <v>3100</v>
      </c>
      <c r="N488" s="4">
        <v>311</v>
      </c>
      <c r="O488" s="5">
        <v>42214</v>
      </c>
      <c r="P488" s="6" t="s">
        <v>11</v>
      </c>
      <c r="R488" s="17">
        <f t="shared" si="67"/>
        <v>377.06080000000003</v>
      </c>
      <c r="S488" s="17">
        <f t="shared" si="65"/>
        <v>8.0000000002655725E-4</v>
      </c>
    </row>
    <row r="489" spans="1:19" s="15" customFormat="1" x14ac:dyDescent="0.25">
      <c r="A489" s="71"/>
      <c r="B489" s="69">
        <v>462</v>
      </c>
      <c r="C489" s="5">
        <v>42214</v>
      </c>
      <c r="D489" s="6" t="s">
        <v>8</v>
      </c>
      <c r="E489" s="6" t="s">
        <v>504</v>
      </c>
      <c r="F489" s="7">
        <v>10005</v>
      </c>
      <c r="G489" s="7">
        <v>0</v>
      </c>
      <c r="H489" s="45">
        <f t="shared" si="60"/>
        <v>10005</v>
      </c>
      <c r="I489" s="4" t="s">
        <v>55</v>
      </c>
      <c r="J489" s="34" t="s">
        <v>62</v>
      </c>
      <c r="K489" s="4">
        <v>135469676</v>
      </c>
      <c r="L489" s="4">
        <v>2</v>
      </c>
      <c r="M489" s="4">
        <v>3900</v>
      </c>
      <c r="N489" s="4">
        <v>392</v>
      </c>
      <c r="O489" s="5">
        <v>42214</v>
      </c>
      <c r="P489" s="6" t="s">
        <v>11</v>
      </c>
      <c r="R489" s="17">
        <v>0</v>
      </c>
      <c r="S489" s="17">
        <f t="shared" si="65"/>
        <v>0</v>
      </c>
    </row>
    <row r="490" spans="1:19" s="15" customFormat="1" x14ac:dyDescent="0.25">
      <c r="A490" s="71"/>
      <c r="B490" s="69">
        <v>463</v>
      </c>
      <c r="C490" s="5">
        <v>42214</v>
      </c>
      <c r="D490" s="6" t="s">
        <v>14</v>
      </c>
      <c r="E490" s="6" t="s">
        <v>505</v>
      </c>
      <c r="F490" s="7">
        <v>1576</v>
      </c>
      <c r="G490" s="7">
        <v>252.16</v>
      </c>
      <c r="H490" s="45">
        <f t="shared" si="60"/>
        <v>1828.16</v>
      </c>
      <c r="I490" s="4" t="s">
        <v>22</v>
      </c>
      <c r="J490" s="34" t="s">
        <v>506</v>
      </c>
      <c r="K490" s="4">
        <v>4524</v>
      </c>
      <c r="L490" s="4">
        <v>4</v>
      </c>
      <c r="M490" s="4">
        <v>2400</v>
      </c>
      <c r="N490" s="4">
        <v>242</v>
      </c>
      <c r="O490" s="5">
        <v>42214</v>
      </c>
      <c r="P490" s="6" t="s">
        <v>11</v>
      </c>
      <c r="R490" s="17">
        <f t="shared" ref="R490:R523" si="70">F490*0.16</f>
        <v>252.16</v>
      </c>
      <c r="S490" s="17">
        <f t="shared" si="65"/>
        <v>0</v>
      </c>
    </row>
    <row r="491" spans="1:19" s="15" customFormat="1" x14ac:dyDescent="0.25">
      <c r="A491" s="71"/>
      <c r="B491" s="69">
        <v>464</v>
      </c>
      <c r="C491" s="5">
        <v>42214</v>
      </c>
      <c r="D491" s="6" t="s">
        <v>14</v>
      </c>
      <c r="E491" s="6" t="s">
        <v>505</v>
      </c>
      <c r="F491" s="7">
        <v>1576</v>
      </c>
      <c r="G491" s="7">
        <v>252.16</v>
      </c>
      <c r="H491" s="45">
        <f t="shared" si="60"/>
        <v>1828.16</v>
      </c>
      <c r="I491" s="4" t="s">
        <v>22</v>
      </c>
      <c r="J491" s="34" t="s">
        <v>506</v>
      </c>
      <c r="K491" s="4">
        <v>4525</v>
      </c>
      <c r="L491" s="4">
        <v>4</v>
      </c>
      <c r="M491" s="4">
        <v>2400</v>
      </c>
      <c r="N491" s="4">
        <v>242</v>
      </c>
      <c r="O491" s="5">
        <v>42214</v>
      </c>
      <c r="P491" s="6" t="s">
        <v>11</v>
      </c>
      <c r="R491" s="17">
        <f t="shared" si="70"/>
        <v>252.16</v>
      </c>
      <c r="S491" s="17">
        <f t="shared" si="65"/>
        <v>0</v>
      </c>
    </row>
    <row r="492" spans="1:19" s="15" customFormat="1" x14ac:dyDescent="0.25">
      <c r="A492" s="71"/>
      <c r="B492" s="69">
        <v>465</v>
      </c>
      <c r="C492" s="5">
        <v>42214</v>
      </c>
      <c r="D492" s="6" t="s">
        <v>20</v>
      </c>
      <c r="E492" s="6" t="s">
        <v>507</v>
      </c>
      <c r="F492" s="7">
        <v>1300</v>
      </c>
      <c r="G492" s="7">
        <v>208</v>
      </c>
      <c r="H492" s="45">
        <f t="shared" si="60"/>
        <v>1508</v>
      </c>
      <c r="I492" s="4" t="s">
        <v>55</v>
      </c>
      <c r="J492" s="34" t="s">
        <v>350</v>
      </c>
      <c r="K492" s="4" t="s">
        <v>87</v>
      </c>
      <c r="L492" s="4">
        <v>1</v>
      </c>
      <c r="M492" s="4">
        <v>5100</v>
      </c>
      <c r="N492" s="4">
        <v>519</v>
      </c>
      <c r="O492" s="5">
        <v>42214</v>
      </c>
      <c r="P492" s="6" t="s">
        <v>11</v>
      </c>
      <c r="R492" s="17">
        <f t="shared" si="70"/>
        <v>208</v>
      </c>
      <c r="S492" s="17">
        <f t="shared" si="65"/>
        <v>0</v>
      </c>
    </row>
    <row r="493" spans="1:19" s="15" customFormat="1" x14ac:dyDescent="0.25">
      <c r="A493" s="71"/>
      <c r="B493" s="69">
        <v>466</v>
      </c>
      <c r="C493" s="5">
        <v>42214</v>
      </c>
      <c r="D493" s="6" t="s">
        <v>14</v>
      </c>
      <c r="E493" s="6" t="s">
        <v>508</v>
      </c>
      <c r="F493" s="7">
        <v>1300</v>
      </c>
      <c r="G493" s="7">
        <v>208</v>
      </c>
      <c r="H493" s="45">
        <f t="shared" ref="H493:H500" si="71">SUM(F493:G493)</f>
        <v>1508</v>
      </c>
      <c r="I493" s="4" t="s">
        <v>55</v>
      </c>
      <c r="J493" s="34" t="s">
        <v>350</v>
      </c>
      <c r="K493" s="4" t="s">
        <v>87</v>
      </c>
      <c r="L493" s="4">
        <v>4</v>
      </c>
      <c r="M493" s="4">
        <v>5100</v>
      </c>
      <c r="N493" s="4">
        <v>519</v>
      </c>
      <c r="O493" s="5">
        <v>42214</v>
      </c>
      <c r="P493" s="6" t="s">
        <v>11</v>
      </c>
      <c r="R493" s="17">
        <f t="shared" si="70"/>
        <v>208</v>
      </c>
      <c r="S493" s="17">
        <f t="shared" si="65"/>
        <v>0</v>
      </c>
    </row>
    <row r="494" spans="1:19" s="15" customFormat="1" x14ac:dyDescent="0.25">
      <c r="A494" s="71"/>
      <c r="B494" s="69">
        <v>467</v>
      </c>
      <c r="C494" s="5">
        <v>42214</v>
      </c>
      <c r="D494" s="6" t="s">
        <v>19</v>
      </c>
      <c r="E494" s="6" t="s">
        <v>509</v>
      </c>
      <c r="F494" s="7">
        <v>1300</v>
      </c>
      <c r="G494" s="7">
        <v>208</v>
      </c>
      <c r="H494" s="45">
        <f t="shared" si="71"/>
        <v>1508</v>
      </c>
      <c r="I494" s="4" t="s">
        <v>55</v>
      </c>
      <c r="J494" s="34" t="s">
        <v>350</v>
      </c>
      <c r="K494" s="4" t="s">
        <v>87</v>
      </c>
      <c r="L494" s="4">
        <v>3</v>
      </c>
      <c r="M494" s="4">
        <v>5100</v>
      </c>
      <c r="N494" s="4">
        <v>519</v>
      </c>
      <c r="O494" s="5">
        <v>42214</v>
      </c>
      <c r="P494" s="6" t="s">
        <v>11</v>
      </c>
      <c r="R494" s="17">
        <f t="shared" si="70"/>
        <v>208</v>
      </c>
      <c r="S494" s="17">
        <f t="shared" ref="S494:S523" si="72">R494-G494</f>
        <v>0</v>
      </c>
    </row>
    <row r="495" spans="1:19" s="15" customFormat="1" x14ac:dyDescent="0.25">
      <c r="A495" s="71"/>
      <c r="B495" s="69">
        <v>468</v>
      </c>
      <c r="C495" s="5">
        <v>42214</v>
      </c>
      <c r="D495" s="6" t="s">
        <v>8</v>
      </c>
      <c r="E495" s="6" t="s">
        <v>510</v>
      </c>
      <c r="F495" s="7">
        <v>3900</v>
      </c>
      <c r="G495" s="7">
        <v>624</v>
      </c>
      <c r="H495" s="45">
        <f t="shared" si="71"/>
        <v>4524</v>
      </c>
      <c r="I495" s="4" t="s">
        <v>55</v>
      </c>
      <c r="J495" s="34" t="s">
        <v>350</v>
      </c>
      <c r="K495" s="4" t="s">
        <v>87</v>
      </c>
      <c r="L495" s="4">
        <v>2</v>
      </c>
      <c r="M495" s="4">
        <v>5100</v>
      </c>
      <c r="N495" s="4">
        <v>519</v>
      </c>
      <c r="O495" s="5">
        <v>42214</v>
      </c>
      <c r="P495" s="6" t="s">
        <v>11</v>
      </c>
      <c r="R495" s="17">
        <f t="shared" si="70"/>
        <v>624</v>
      </c>
      <c r="S495" s="17">
        <f t="shared" si="72"/>
        <v>0</v>
      </c>
    </row>
    <row r="496" spans="1:19" s="15" customFormat="1" x14ac:dyDescent="0.25">
      <c r="A496" s="71"/>
      <c r="B496" s="69">
        <v>469</v>
      </c>
      <c r="C496" s="5">
        <v>42214</v>
      </c>
      <c r="D496" s="6" t="s">
        <v>19</v>
      </c>
      <c r="E496" s="6" t="s">
        <v>511</v>
      </c>
      <c r="F496" s="7">
        <v>862.07</v>
      </c>
      <c r="G496" s="7">
        <v>137.93</v>
      </c>
      <c r="H496" s="45">
        <f t="shared" si="71"/>
        <v>1000</v>
      </c>
      <c r="I496" s="4" t="s">
        <v>515</v>
      </c>
      <c r="J496" s="34" t="s">
        <v>60</v>
      </c>
      <c r="K496" s="4" t="s">
        <v>516</v>
      </c>
      <c r="L496" s="4">
        <v>3</v>
      </c>
      <c r="M496" s="4">
        <v>2100</v>
      </c>
      <c r="N496" s="4">
        <v>211</v>
      </c>
      <c r="O496" s="5">
        <v>42214</v>
      </c>
      <c r="P496" s="6" t="s">
        <v>11</v>
      </c>
      <c r="R496" s="17">
        <f t="shared" si="70"/>
        <v>137.93120000000002</v>
      </c>
      <c r="S496" s="17">
        <f t="shared" si="72"/>
        <v>1.2000000000114142E-3</v>
      </c>
    </row>
    <row r="497" spans="1:19" s="15" customFormat="1" x14ac:dyDescent="0.25">
      <c r="A497" s="71"/>
      <c r="B497" s="69">
        <v>470</v>
      </c>
      <c r="C497" s="5">
        <v>42214</v>
      </c>
      <c r="D497" s="6" t="s">
        <v>8</v>
      </c>
      <c r="E497" s="6" t="s">
        <v>512</v>
      </c>
      <c r="F497" s="7">
        <v>862.07</v>
      </c>
      <c r="G497" s="7">
        <v>137.93</v>
      </c>
      <c r="H497" s="45">
        <f t="shared" si="71"/>
        <v>1000</v>
      </c>
      <c r="I497" s="4" t="s">
        <v>515</v>
      </c>
      <c r="J497" s="34" t="s">
        <v>60</v>
      </c>
      <c r="K497" s="4" t="s">
        <v>517</v>
      </c>
      <c r="L497" s="4">
        <v>2</v>
      </c>
      <c r="M497" s="4">
        <v>2100</v>
      </c>
      <c r="N497" s="4">
        <v>211</v>
      </c>
      <c r="O497" s="5">
        <v>42214</v>
      </c>
      <c r="P497" s="6" t="s">
        <v>11</v>
      </c>
      <c r="R497" s="17">
        <f t="shared" si="70"/>
        <v>137.93120000000002</v>
      </c>
      <c r="S497" s="17">
        <f t="shared" si="72"/>
        <v>1.2000000000114142E-3</v>
      </c>
    </row>
    <row r="498" spans="1:19" s="15" customFormat="1" x14ac:dyDescent="0.25">
      <c r="A498" s="71"/>
      <c r="B498" s="69">
        <v>471</v>
      </c>
      <c r="C498" s="5">
        <v>42214</v>
      </c>
      <c r="D498" s="6" t="s">
        <v>20</v>
      </c>
      <c r="E498" s="6" t="s">
        <v>513</v>
      </c>
      <c r="F498" s="7">
        <v>862.73</v>
      </c>
      <c r="G498" s="7">
        <v>138.05000000000001</v>
      </c>
      <c r="H498" s="45">
        <f t="shared" si="71"/>
        <v>1000.78</v>
      </c>
      <c r="I498" s="4" t="s">
        <v>515</v>
      </c>
      <c r="J498" s="34" t="s">
        <v>60</v>
      </c>
      <c r="K498" s="4" t="s">
        <v>518</v>
      </c>
      <c r="L498" s="4">
        <v>1</v>
      </c>
      <c r="M498" s="4">
        <v>2100</v>
      </c>
      <c r="N498" s="4">
        <v>211</v>
      </c>
      <c r="O498" s="5">
        <v>42214</v>
      </c>
      <c r="P498" s="6" t="s">
        <v>11</v>
      </c>
      <c r="R498" s="17">
        <f t="shared" si="70"/>
        <v>138.0368</v>
      </c>
      <c r="S498" s="17">
        <f t="shared" si="72"/>
        <v>-1.3200000000011869E-2</v>
      </c>
    </row>
    <row r="499" spans="1:19" s="15" customFormat="1" x14ac:dyDescent="0.25">
      <c r="A499" s="71"/>
      <c r="B499" s="69">
        <v>472</v>
      </c>
      <c r="C499" s="5">
        <v>42214</v>
      </c>
      <c r="D499" s="6" t="s">
        <v>14</v>
      </c>
      <c r="E499" s="6" t="s">
        <v>514</v>
      </c>
      <c r="F499" s="7">
        <v>603.45000000000005</v>
      </c>
      <c r="G499" s="7">
        <v>96.55</v>
      </c>
      <c r="H499" s="45">
        <f t="shared" si="71"/>
        <v>700</v>
      </c>
      <c r="I499" s="4" t="s">
        <v>515</v>
      </c>
      <c r="J499" s="34" t="s">
        <v>60</v>
      </c>
      <c r="K499" s="4" t="s">
        <v>519</v>
      </c>
      <c r="L499" s="4">
        <v>4</v>
      </c>
      <c r="M499" s="4">
        <v>2100</v>
      </c>
      <c r="N499" s="4">
        <v>211</v>
      </c>
      <c r="O499" s="5">
        <v>42214</v>
      </c>
      <c r="P499" s="6" t="s">
        <v>11</v>
      </c>
      <c r="R499" s="17">
        <f t="shared" si="70"/>
        <v>96.552000000000007</v>
      </c>
      <c r="S499" s="17">
        <f t="shared" si="72"/>
        <v>2.0000000000095497E-3</v>
      </c>
    </row>
    <row r="500" spans="1:19" s="15" customFormat="1" x14ac:dyDescent="0.25">
      <c r="A500" s="71"/>
      <c r="B500" s="69">
        <v>473</v>
      </c>
      <c r="C500" s="5">
        <v>42214</v>
      </c>
      <c r="D500" s="6" t="s">
        <v>19</v>
      </c>
      <c r="E500" s="6" t="s">
        <v>511</v>
      </c>
      <c r="F500" s="7">
        <v>43.1</v>
      </c>
      <c r="G500" s="7">
        <v>6.9</v>
      </c>
      <c r="H500" s="45">
        <f t="shared" si="71"/>
        <v>50</v>
      </c>
      <c r="I500" s="4" t="s">
        <v>515</v>
      </c>
      <c r="J500" s="34" t="s">
        <v>60</v>
      </c>
      <c r="K500" s="4" t="s">
        <v>520</v>
      </c>
      <c r="L500" s="4">
        <v>3</v>
      </c>
      <c r="M500" s="4">
        <v>2100</v>
      </c>
      <c r="N500" s="4">
        <v>211</v>
      </c>
      <c r="O500" s="5">
        <v>42214</v>
      </c>
      <c r="P500" s="6" t="s">
        <v>11</v>
      </c>
      <c r="R500" s="17">
        <f t="shared" si="70"/>
        <v>6.8960000000000008</v>
      </c>
      <c r="S500" s="17">
        <f t="shared" si="72"/>
        <v>-3.9999999999995595E-3</v>
      </c>
    </row>
    <row r="501" spans="1:19" s="15" customFormat="1" x14ac:dyDescent="0.25">
      <c r="A501" s="71"/>
      <c r="B501" s="69">
        <v>474</v>
      </c>
      <c r="C501" s="5">
        <v>42214</v>
      </c>
      <c r="D501" s="6" t="s">
        <v>14</v>
      </c>
      <c r="E501" s="6" t="s">
        <v>514</v>
      </c>
      <c r="F501" s="7">
        <v>43.1</v>
      </c>
      <c r="G501" s="7">
        <v>6.9</v>
      </c>
      <c r="H501" s="45">
        <f t="shared" ref="H501:H523" si="73">SUM(F501:G501)</f>
        <v>50</v>
      </c>
      <c r="I501" s="4" t="s">
        <v>515</v>
      </c>
      <c r="J501" s="34" t="s">
        <v>60</v>
      </c>
      <c r="K501" s="4" t="s">
        <v>521</v>
      </c>
      <c r="L501" s="4">
        <v>4</v>
      </c>
      <c r="M501" s="4">
        <v>2100</v>
      </c>
      <c r="N501" s="4">
        <v>211</v>
      </c>
      <c r="O501" s="5">
        <v>42214</v>
      </c>
      <c r="P501" s="6" t="s">
        <v>11</v>
      </c>
      <c r="R501" s="17">
        <f t="shared" si="70"/>
        <v>6.8960000000000008</v>
      </c>
      <c r="S501" s="17">
        <f t="shared" si="72"/>
        <v>-3.9999999999995595E-3</v>
      </c>
    </row>
    <row r="502" spans="1:19" s="15" customFormat="1" x14ac:dyDescent="0.25">
      <c r="A502" s="71"/>
      <c r="B502" s="69">
        <v>475</v>
      </c>
      <c r="C502" s="5">
        <v>42214</v>
      </c>
      <c r="D502" s="6" t="s">
        <v>20</v>
      </c>
      <c r="E502" s="6" t="s">
        <v>513</v>
      </c>
      <c r="F502" s="7">
        <v>43.1</v>
      </c>
      <c r="G502" s="7">
        <v>6.9</v>
      </c>
      <c r="H502" s="45">
        <f t="shared" si="73"/>
        <v>50</v>
      </c>
      <c r="I502" s="4" t="s">
        <v>515</v>
      </c>
      <c r="J502" s="34" t="s">
        <v>60</v>
      </c>
      <c r="K502" s="4" t="s">
        <v>522</v>
      </c>
      <c r="L502" s="4">
        <v>1</v>
      </c>
      <c r="M502" s="4">
        <v>2100</v>
      </c>
      <c r="N502" s="4">
        <v>211</v>
      </c>
      <c r="O502" s="5">
        <v>42214</v>
      </c>
      <c r="P502" s="6" t="s">
        <v>11</v>
      </c>
      <c r="R502" s="17">
        <f t="shared" si="70"/>
        <v>6.8960000000000008</v>
      </c>
      <c r="S502" s="17">
        <f t="shared" si="72"/>
        <v>-3.9999999999995595E-3</v>
      </c>
    </row>
    <row r="503" spans="1:19" s="15" customFormat="1" x14ac:dyDescent="0.25">
      <c r="A503" s="71"/>
      <c r="B503" s="69">
        <v>476</v>
      </c>
      <c r="C503" s="5">
        <v>42214</v>
      </c>
      <c r="D503" s="6" t="s">
        <v>8</v>
      </c>
      <c r="E503" s="6" t="s">
        <v>512</v>
      </c>
      <c r="F503" s="7">
        <v>38.79</v>
      </c>
      <c r="G503" s="7">
        <v>6.21</v>
      </c>
      <c r="H503" s="45">
        <f t="shared" si="73"/>
        <v>45</v>
      </c>
      <c r="I503" s="4" t="s">
        <v>515</v>
      </c>
      <c r="J503" s="34" t="s">
        <v>60</v>
      </c>
      <c r="K503" s="4" t="s">
        <v>523</v>
      </c>
      <c r="L503" s="4">
        <v>2</v>
      </c>
      <c r="M503" s="4">
        <v>2100</v>
      </c>
      <c r="N503" s="4">
        <v>211</v>
      </c>
      <c r="O503" s="5">
        <v>42214</v>
      </c>
      <c r="P503" s="6" t="s">
        <v>11</v>
      </c>
      <c r="R503" s="17">
        <f t="shared" si="70"/>
        <v>6.2064000000000004</v>
      </c>
      <c r="S503" s="17">
        <f t="shared" si="72"/>
        <v>-3.5999999999996035E-3</v>
      </c>
    </row>
    <row r="504" spans="1:19" s="15" customFormat="1" x14ac:dyDescent="0.25">
      <c r="A504" s="71"/>
      <c r="B504" s="69">
        <v>477</v>
      </c>
      <c r="C504" s="5">
        <v>42214</v>
      </c>
      <c r="D504" s="6" t="s">
        <v>14</v>
      </c>
      <c r="E504" s="6" t="s">
        <v>101</v>
      </c>
      <c r="F504" s="7">
        <v>3034.48</v>
      </c>
      <c r="G504" s="7">
        <v>485.52</v>
      </c>
      <c r="H504" s="45">
        <f t="shared" si="73"/>
        <v>3520</v>
      </c>
      <c r="I504" s="4" t="s">
        <v>524</v>
      </c>
      <c r="J504" s="34" t="s">
        <v>23</v>
      </c>
      <c r="K504" s="4">
        <v>57</v>
      </c>
      <c r="L504" s="4">
        <v>4</v>
      </c>
      <c r="M504" s="4">
        <v>3400</v>
      </c>
      <c r="N504" s="4">
        <v>342</v>
      </c>
      <c r="O504" s="5">
        <v>42214</v>
      </c>
      <c r="P504" s="6" t="s">
        <v>11</v>
      </c>
      <c r="R504" s="17">
        <f t="shared" si="70"/>
        <v>485.51679999999999</v>
      </c>
      <c r="S504" s="17">
        <f t="shared" si="72"/>
        <v>-3.1999999999925421E-3</v>
      </c>
    </row>
    <row r="505" spans="1:19" s="15" customFormat="1" x14ac:dyDescent="0.25">
      <c r="A505" s="71"/>
      <c r="B505" s="69">
        <v>478</v>
      </c>
      <c r="C505" s="5">
        <v>42215</v>
      </c>
      <c r="D505" s="6" t="s">
        <v>14</v>
      </c>
      <c r="E505" s="6" t="s">
        <v>525</v>
      </c>
      <c r="F505" s="7">
        <v>762.93</v>
      </c>
      <c r="G505" s="7">
        <v>122.07</v>
      </c>
      <c r="H505" s="45">
        <f t="shared" si="73"/>
        <v>885</v>
      </c>
      <c r="I505" s="4" t="s">
        <v>526</v>
      </c>
      <c r="J505" s="34" t="s">
        <v>28</v>
      </c>
      <c r="K505" s="4">
        <v>1728</v>
      </c>
      <c r="L505" s="4">
        <v>4</v>
      </c>
      <c r="M505" s="4">
        <v>2600</v>
      </c>
      <c r="N505" s="4">
        <v>261</v>
      </c>
      <c r="O505" s="5">
        <v>42216</v>
      </c>
      <c r="P505" s="6" t="s">
        <v>11</v>
      </c>
      <c r="R505" s="17">
        <f t="shared" si="70"/>
        <v>122.0688</v>
      </c>
      <c r="S505" s="17">
        <f t="shared" si="72"/>
        <v>-1.1999999999972033E-3</v>
      </c>
    </row>
    <row r="506" spans="1:19" s="15" customFormat="1" x14ac:dyDescent="0.25">
      <c r="A506" s="71"/>
      <c r="B506" s="69">
        <v>479</v>
      </c>
      <c r="C506" s="5">
        <v>42215</v>
      </c>
      <c r="D506" s="6" t="s">
        <v>14</v>
      </c>
      <c r="E506" s="6" t="s">
        <v>525</v>
      </c>
      <c r="F506" s="7">
        <v>108.62</v>
      </c>
      <c r="G506" s="7">
        <v>17.38</v>
      </c>
      <c r="H506" s="45">
        <f t="shared" si="73"/>
        <v>126</v>
      </c>
      <c r="I506" s="4" t="s">
        <v>526</v>
      </c>
      <c r="J506" s="34" t="s">
        <v>28</v>
      </c>
      <c r="K506" s="4">
        <v>1729</v>
      </c>
      <c r="L506" s="4">
        <v>4</v>
      </c>
      <c r="M506" s="4">
        <v>2100</v>
      </c>
      <c r="N506" s="4">
        <v>216</v>
      </c>
      <c r="O506" s="5">
        <v>42216</v>
      </c>
      <c r="P506" s="6" t="s">
        <v>11</v>
      </c>
      <c r="R506" s="17">
        <f t="shared" si="70"/>
        <v>17.379200000000001</v>
      </c>
      <c r="S506" s="17">
        <f t="shared" si="72"/>
        <v>-7.9999999999813554E-4</v>
      </c>
    </row>
    <row r="507" spans="1:19" s="15" customFormat="1" x14ac:dyDescent="0.25">
      <c r="A507" s="71"/>
      <c r="B507" s="69">
        <v>480</v>
      </c>
      <c r="C507" s="5">
        <v>42215</v>
      </c>
      <c r="D507" s="6" t="s">
        <v>14</v>
      </c>
      <c r="E507" s="6" t="s">
        <v>525</v>
      </c>
      <c r="F507" s="7">
        <v>43.1</v>
      </c>
      <c r="G507" s="7">
        <v>6.9</v>
      </c>
      <c r="H507" s="45">
        <f t="shared" si="73"/>
        <v>50</v>
      </c>
      <c r="I507" s="4" t="s">
        <v>526</v>
      </c>
      <c r="J507" s="34" t="s">
        <v>28</v>
      </c>
      <c r="K507" s="4">
        <v>1730</v>
      </c>
      <c r="L507" s="4">
        <v>4</v>
      </c>
      <c r="M507" s="4">
        <v>2900</v>
      </c>
      <c r="N507" s="4">
        <v>296</v>
      </c>
      <c r="O507" s="5">
        <v>42216</v>
      </c>
      <c r="P507" s="6" t="s">
        <v>11</v>
      </c>
      <c r="R507" s="17">
        <f t="shared" si="70"/>
        <v>6.8960000000000008</v>
      </c>
      <c r="S507" s="17">
        <f t="shared" si="72"/>
        <v>-3.9999999999995595E-3</v>
      </c>
    </row>
    <row r="508" spans="1:19" s="15" customFormat="1" x14ac:dyDescent="0.25">
      <c r="A508" s="71"/>
      <c r="B508" s="69">
        <v>481</v>
      </c>
      <c r="C508" s="5">
        <v>42215</v>
      </c>
      <c r="D508" s="6" t="s">
        <v>14</v>
      </c>
      <c r="E508" s="6" t="s">
        <v>525</v>
      </c>
      <c r="F508" s="7">
        <v>575</v>
      </c>
      <c r="G508" s="7">
        <v>92</v>
      </c>
      <c r="H508" s="45">
        <f t="shared" si="73"/>
        <v>667</v>
      </c>
      <c r="I508" s="4" t="s">
        <v>526</v>
      </c>
      <c r="J508" s="34" t="s">
        <v>28</v>
      </c>
      <c r="K508" s="4">
        <v>1731</v>
      </c>
      <c r="L508" s="4">
        <v>4</v>
      </c>
      <c r="M508" s="4">
        <v>2600</v>
      </c>
      <c r="N508" s="4">
        <v>261</v>
      </c>
      <c r="O508" s="5">
        <v>42216</v>
      </c>
      <c r="P508" s="6" t="s">
        <v>11</v>
      </c>
      <c r="R508" s="17">
        <f t="shared" si="70"/>
        <v>92</v>
      </c>
      <c r="S508" s="17">
        <f t="shared" si="72"/>
        <v>0</v>
      </c>
    </row>
    <row r="509" spans="1:19" s="15" customFormat="1" x14ac:dyDescent="0.25">
      <c r="A509" s="71"/>
      <c r="B509" s="69">
        <v>482</v>
      </c>
      <c r="C509" s="5">
        <v>42215</v>
      </c>
      <c r="D509" s="6" t="s">
        <v>14</v>
      </c>
      <c r="E509" s="6" t="s">
        <v>525</v>
      </c>
      <c r="F509" s="7">
        <v>2500.86</v>
      </c>
      <c r="G509" s="7">
        <v>400.14</v>
      </c>
      <c r="H509" s="45">
        <f t="shared" si="73"/>
        <v>2901</v>
      </c>
      <c r="I509" s="4" t="s">
        <v>526</v>
      </c>
      <c r="J509" s="34" t="s">
        <v>28</v>
      </c>
      <c r="K509" s="4">
        <v>1732</v>
      </c>
      <c r="L509" s="4">
        <v>4</v>
      </c>
      <c r="M509" s="4">
        <v>2900</v>
      </c>
      <c r="N509" s="4">
        <v>296</v>
      </c>
      <c r="O509" s="5">
        <v>42216</v>
      </c>
      <c r="P509" s="6" t="s">
        <v>11</v>
      </c>
      <c r="R509" s="17">
        <f t="shared" si="70"/>
        <v>400.13760000000002</v>
      </c>
      <c r="S509" s="17">
        <f t="shared" si="72"/>
        <v>-2.3999999999659849E-3</v>
      </c>
    </row>
    <row r="510" spans="1:19" s="15" customFormat="1" x14ac:dyDescent="0.25">
      <c r="A510" s="71"/>
      <c r="B510" s="69">
        <v>483</v>
      </c>
      <c r="C510" s="5">
        <v>42215</v>
      </c>
      <c r="D510" s="6" t="s">
        <v>14</v>
      </c>
      <c r="E510" s="6" t="s">
        <v>525</v>
      </c>
      <c r="F510" s="7">
        <v>235.34</v>
      </c>
      <c r="G510" s="7">
        <v>37.659999999999997</v>
      </c>
      <c r="H510" s="45">
        <f t="shared" si="73"/>
        <v>273</v>
      </c>
      <c r="I510" s="4" t="s">
        <v>526</v>
      </c>
      <c r="J510" s="34" t="s">
        <v>28</v>
      </c>
      <c r="K510" s="4">
        <v>1733</v>
      </c>
      <c r="L510" s="4">
        <v>4</v>
      </c>
      <c r="M510" s="4">
        <v>2600</v>
      </c>
      <c r="N510" s="4">
        <v>261</v>
      </c>
      <c r="O510" s="5">
        <v>42216</v>
      </c>
      <c r="P510" s="6" t="s">
        <v>11</v>
      </c>
      <c r="R510" s="17">
        <f t="shared" si="70"/>
        <v>37.654400000000003</v>
      </c>
      <c r="S510" s="17">
        <f t="shared" si="72"/>
        <v>-5.5999999999940542E-3</v>
      </c>
    </row>
    <row r="511" spans="1:19" s="15" customFormat="1" x14ac:dyDescent="0.25">
      <c r="A511" s="71"/>
      <c r="B511" s="69">
        <v>484</v>
      </c>
      <c r="C511" s="5">
        <v>42215</v>
      </c>
      <c r="D511" s="6" t="s">
        <v>14</v>
      </c>
      <c r="E511" s="6" t="s">
        <v>525</v>
      </c>
      <c r="F511" s="7">
        <v>5074.99</v>
      </c>
      <c r="G511" s="7">
        <v>812.01</v>
      </c>
      <c r="H511" s="45">
        <f t="shared" si="73"/>
        <v>5887</v>
      </c>
      <c r="I511" s="4" t="s">
        <v>526</v>
      </c>
      <c r="J511" s="34" t="s">
        <v>28</v>
      </c>
      <c r="K511" s="4">
        <v>1734</v>
      </c>
      <c r="L511" s="4">
        <v>4</v>
      </c>
      <c r="M511" s="4">
        <v>2900</v>
      </c>
      <c r="N511" s="4">
        <v>296</v>
      </c>
      <c r="O511" s="5">
        <v>42216</v>
      </c>
      <c r="P511" s="6" t="s">
        <v>11</v>
      </c>
      <c r="R511" s="17">
        <f t="shared" si="70"/>
        <v>811.99839999999995</v>
      </c>
      <c r="S511" s="17">
        <f t="shared" si="72"/>
        <v>-1.160000000004402E-2</v>
      </c>
    </row>
    <row r="512" spans="1:19" s="15" customFormat="1" x14ac:dyDescent="0.25">
      <c r="A512" s="71"/>
      <c r="B512" s="69">
        <v>485</v>
      </c>
      <c r="C512" s="5">
        <v>42215</v>
      </c>
      <c r="D512" s="6" t="s">
        <v>14</v>
      </c>
      <c r="E512" s="6" t="s">
        <v>525</v>
      </c>
      <c r="F512" s="7">
        <v>719.83</v>
      </c>
      <c r="G512" s="7">
        <v>115.17</v>
      </c>
      <c r="H512" s="45">
        <f t="shared" si="73"/>
        <v>835</v>
      </c>
      <c r="I512" s="4" t="s">
        <v>526</v>
      </c>
      <c r="J512" s="34" t="s">
        <v>28</v>
      </c>
      <c r="K512" s="4">
        <v>1735</v>
      </c>
      <c r="L512" s="4">
        <v>4</v>
      </c>
      <c r="M512" s="4">
        <v>2600</v>
      </c>
      <c r="N512" s="4">
        <v>261</v>
      </c>
      <c r="O512" s="5">
        <v>42216</v>
      </c>
      <c r="P512" s="6" t="s">
        <v>11</v>
      </c>
      <c r="R512" s="17">
        <f t="shared" si="70"/>
        <v>115.17280000000001</v>
      </c>
      <c r="S512" s="17">
        <f t="shared" si="72"/>
        <v>2.8000000000076852E-3</v>
      </c>
    </row>
    <row r="513" spans="1:19" s="15" customFormat="1" x14ac:dyDescent="0.25">
      <c r="A513" s="71"/>
      <c r="B513" s="69">
        <v>486</v>
      </c>
      <c r="C513" s="5">
        <v>42215</v>
      </c>
      <c r="D513" s="6" t="s">
        <v>14</v>
      </c>
      <c r="E513" s="6" t="s">
        <v>525</v>
      </c>
      <c r="F513" s="7">
        <v>1850.87</v>
      </c>
      <c r="G513" s="7">
        <v>296.13</v>
      </c>
      <c r="H513" s="45">
        <f t="shared" si="73"/>
        <v>2147</v>
      </c>
      <c r="I513" s="4" t="s">
        <v>526</v>
      </c>
      <c r="J513" s="34" t="s">
        <v>28</v>
      </c>
      <c r="K513" s="4">
        <v>1736</v>
      </c>
      <c r="L513" s="4">
        <v>4</v>
      </c>
      <c r="M513" s="4">
        <v>2900</v>
      </c>
      <c r="N513" s="4">
        <v>296</v>
      </c>
      <c r="O513" s="5">
        <v>42216</v>
      </c>
      <c r="P513" s="6" t="s">
        <v>11</v>
      </c>
      <c r="R513" s="17">
        <f t="shared" si="70"/>
        <v>296.13920000000002</v>
      </c>
      <c r="S513" s="17">
        <f t="shared" si="72"/>
        <v>9.2000000000211912E-3</v>
      </c>
    </row>
    <row r="514" spans="1:19" s="15" customFormat="1" x14ac:dyDescent="0.25">
      <c r="A514" s="71"/>
      <c r="B514" s="69">
        <v>487</v>
      </c>
      <c r="C514" s="5">
        <v>42215</v>
      </c>
      <c r="D514" s="6" t="s">
        <v>14</v>
      </c>
      <c r="E514" s="6" t="s">
        <v>525</v>
      </c>
      <c r="F514" s="7">
        <v>611.19000000000005</v>
      </c>
      <c r="G514" s="7">
        <v>97.81</v>
      </c>
      <c r="H514" s="45">
        <f t="shared" si="73"/>
        <v>709</v>
      </c>
      <c r="I514" s="4" t="s">
        <v>526</v>
      </c>
      <c r="J514" s="34" t="s">
        <v>28</v>
      </c>
      <c r="K514" s="4">
        <v>1737</v>
      </c>
      <c r="L514" s="4">
        <v>4</v>
      </c>
      <c r="M514" s="4">
        <v>2600</v>
      </c>
      <c r="N514" s="4">
        <v>261</v>
      </c>
      <c r="O514" s="5">
        <v>42216</v>
      </c>
      <c r="P514" s="6" t="s">
        <v>11</v>
      </c>
      <c r="R514" s="17">
        <f t="shared" si="70"/>
        <v>97.790400000000005</v>
      </c>
      <c r="S514" s="17">
        <f t="shared" si="72"/>
        <v>-1.9599999999996953E-2</v>
      </c>
    </row>
    <row r="515" spans="1:19" s="15" customFormat="1" x14ac:dyDescent="0.25">
      <c r="A515" s="71"/>
      <c r="B515" s="69">
        <v>488</v>
      </c>
      <c r="C515" s="5">
        <v>42215</v>
      </c>
      <c r="D515" s="6" t="s">
        <v>14</v>
      </c>
      <c r="E515" s="6" t="s">
        <v>525</v>
      </c>
      <c r="F515" s="7">
        <v>418.09</v>
      </c>
      <c r="G515" s="7">
        <v>66.91</v>
      </c>
      <c r="H515" s="45">
        <f t="shared" si="73"/>
        <v>485</v>
      </c>
      <c r="I515" s="4" t="s">
        <v>526</v>
      </c>
      <c r="J515" s="34" t="s">
        <v>28</v>
      </c>
      <c r="K515" s="4">
        <v>1738</v>
      </c>
      <c r="L515" s="4">
        <v>4</v>
      </c>
      <c r="M515" s="4">
        <v>2900</v>
      </c>
      <c r="N515" s="4">
        <v>296</v>
      </c>
      <c r="O515" s="5">
        <v>42216</v>
      </c>
      <c r="P515" s="6" t="s">
        <v>11</v>
      </c>
      <c r="R515" s="17">
        <f t="shared" si="70"/>
        <v>66.89439999999999</v>
      </c>
      <c r="S515" s="17">
        <f t="shared" si="72"/>
        <v>-1.5600000000006276E-2</v>
      </c>
    </row>
    <row r="516" spans="1:19" s="15" customFormat="1" x14ac:dyDescent="0.25">
      <c r="A516" s="71"/>
      <c r="B516" s="69">
        <v>489</v>
      </c>
      <c r="C516" s="5">
        <v>42215</v>
      </c>
      <c r="D516" s="6" t="s">
        <v>14</v>
      </c>
      <c r="E516" s="6" t="s">
        <v>525</v>
      </c>
      <c r="F516" s="7">
        <v>1526.73</v>
      </c>
      <c r="G516" s="7">
        <v>244.27</v>
      </c>
      <c r="H516" s="45">
        <f t="shared" si="73"/>
        <v>1771</v>
      </c>
      <c r="I516" s="4" t="s">
        <v>526</v>
      </c>
      <c r="J516" s="34" t="s">
        <v>28</v>
      </c>
      <c r="K516" s="4">
        <v>1739</v>
      </c>
      <c r="L516" s="4">
        <v>4</v>
      </c>
      <c r="M516" s="4">
        <v>2900</v>
      </c>
      <c r="N516" s="4">
        <v>296</v>
      </c>
      <c r="O516" s="5">
        <v>42216</v>
      </c>
      <c r="P516" s="6" t="s">
        <v>11</v>
      </c>
      <c r="R516" s="17">
        <f t="shared" si="70"/>
        <v>244.27680000000001</v>
      </c>
      <c r="S516" s="17">
        <f t="shared" si="72"/>
        <v>6.7999999999983629E-3</v>
      </c>
    </row>
    <row r="517" spans="1:19" s="15" customFormat="1" x14ac:dyDescent="0.25">
      <c r="A517" s="71"/>
      <c r="B517" s="69">
        <v>490</v>
      </c>
      <c r="C517" s="5">
        <v>42215</v>
      </c>
      <c r="D517" s="6" t="s">
        <v>14</v>
      </c>
      <c r="E517" s="6" t="s">
        <v>525</v>
      </c>
      <c r="F517" s="7">
        <v>28.45</v>
      </c>
      <c r="G517" s="7">
        <v>4.55</v>
      </c>
      <c r="H517" s="45">
        <f t="shared" si="73"/>
        <v>33</v>
      </c>
      <c r="I517" s="4" t="s">
        <v>526</v>
      </c>
      <c r="J517" s="34" t="s">
        <v>28</v>
      </c>
      <c r="K517" s="4">
        <v>1740</v>
      </c>
      <c r="L517" s="4">
        <v>4</v>
      </c>
      <c r="M517" s="4">
        <v>2600</v>
      </c>
      <c r="N517" s="4">
        <v>261</v>
      </c>
      <c r="O517" s="5">
        <v>42216</v>
      </c>
      <c r="P517" s="6" t="s">
        <v>11</v>
      </c>
      <c r="R517" s="17">
        <f t="shared" si="70"/>
        <v>4.5519999999999996</v>
      </c>
      <c r="S517" s="17">
        <f t="shared" si="72"/>
        <v>1.9999999999997797E-3</v>
      </c>
    </row>
    <row r="518" spans="1:19" s="15" customFormat="1" x14ac:dyDescent="0.25">
      <c r="A518" s="71"/>
      <c r="B518" s="69">
        <v>491</v>
      </c>
      <c r="C518" s="5">
        <v>42215</v>
      </c>
      <c r="D518" s="6" t="s">
        <v>14</v>
      </c>
      <c r="E518" s="6" t="s">
        <v>525</v>
      </c>
      <c r="F518" s="7">
        <v>1392.24</v>
      </c>
      <c r="G518" s="7">
        <v>222.76</v>
      </c>
      <c r="H518" s="45">
        <f t="shared" si="73"/>
        <v>1615</v>
      </c>
      <c r="I518" s="4" t="s">
        <v>526</v>
      </c>
      <c r="J518" s="34" t="s">
        <v>28</v>
      </c>
      <c r="K518" s="4">
        <v>1741</v>
      </c>
      <c r="L518" s="4">
        <v>4</v>
      </c>
      <c r="M518" s="4">
        <v>2600</v>
      </c>
      <c r="N518" s="4">
        <v>261</v>
      </c>
      <c r="O518" s="5">
        <v>42216</v>
      </c>
      <c r="P518" s="6" t="s">
        <v>11</v>
      </c>
      <c r="R518" s="17">
        <f t="shared" si="70"/>
        <v>222.75839999999999</v>
      </c>
      <c r="S518" s="17">
        <f t="shared" si="72"/>
        <v>-1.5999999999962711E-3</v>
      </c>
    </row>
    <row r="519" spans="1:19" s="15" customFormat="1" x14ac:dyDescent="0.25">
      <c r="A519" s="71"/>
      <c r="B519" s="69">
        <v>492</v>
      </c>
      <c r="C519" s="5">
        <v>42215</v>
      </c>
      <c r="D519" s="6" t="s">
        <v>14</v>
      </c>
      <c r="E519" s="6" t="s">
        <v>525</v>
      </c>
      <c r="F519" s="7">
        <v>66.38</v>
      </c>
      <c r="G519" s="7">
        <v>10.62</v>
      </c>
      <c r="H519" s="45">
        <f t="shared" si="73"/>
        <v>77</v>
      </c>
      <c r="I519" s="4" t="s">
        <v>526</v>
      </c>
      <c r="J519" s="34" t="s">
        <v>28</v>
      </c>
      <c r="K519" s="4">
        <v>1742</v>
      </c>
      <c r="L519" s="4">
        <v>4</v>
      </c>
      <c r="M519" s="4">
        <v>2400</v>
      </c>
      <c r="N519" s="4">
        <v>249</v>
      </c>
      <c r="O519" s="5">
        <v>42216</v>
      </c>
      <c r="P519" s="6" t="s">
        <v>11</v>
      </c>
      <c r="R519" s="17">
        <f t="shared" si="70"/>
        <v>10.620799999999999</v>
      </c>
      <c r="S519" s="17">
        <f t="shared" si="72"/>
        <v>7.9999999999991189E-4</v>
      </c>
    </row>
    <row r="520" spans="1:19" s="15" customFormat="1" x14ac:dyDescent="0.25">
      <c r="A520" s="71"/>
      <c r="B520" s="69">
        <v>493</v>
      </c>
      <c r="C520" s="5">
        <v>42215</v>
      </c>
      <c r="D520" s="6" t="s">
        <v>14</v>
      </c>
      <c r="E520" s="6" t="s">
        <v>525</v>
      </c>
      <c r="F520" s="7">
        <v>2981.9</v>
      </c>
      <c r="G520" s="7">
        <v>477.1</v>
      </c>
      <c r="H520" s="45">
        <f t="shared" si="73"/>
        <v>3459</v>
      </c>
      <c r="I520" s="4" t="s">
        <v>526</v>
      </c>
      <c r="J520" s="34" t="s">
        <v>28</v>
      </c>
      <c r="K520" s="4">
        <v>1743</v>
      </c>
      <c r="L520" s="4">
        <v>4</v>
      </c>
      <c r="M520" s="4">
        <v>2900</v>
      </c>
      <c r="N520" s="4">
        <v>296</v>
      </c>
      <c r="O520" s="5">
        <v>42216</v>
      </c>
      <c r="P520" s="6" t="s">
        <v>11</v>
      </c>
      <c r="R520" s="17">
        <f t="shared" si="70"/>
        <v>477.10400000000004</v>
      </c>
      <c r="S520" s="17">
        <f t="shared" si="72"/>
        <v>4.0000000000190994E-3</v>
      </c>
    </row>
    <row r="521" spans="1:19" s="15" customFormat="1" x14ac:dyDescent="0.25">
      <c r="A521" s="71"/>
      <c r="B521" s="69">
        <v>494</v>
      </c>
      <c r="C521" s="5">
        <v>42215</v>
      </c>
      <c r="D521" s="6" t="s">
        <v>14</v>
      </c>
      <c r="E521" s="6" t="s">
        <v>525</v>
      </c>
      <c r="F521" s="7">
        <v>535.33000000000004</v>
      </c>
      <c r="G521" s="7">
        <v>85.67</v>
      </c>
      <c r="H521" s="45">
        <f t="shared" si="73"/>
        <v>621</v>
      </c>
      <c r="I521" s="4" t="s">
        <v>526</v>
      </c>
      <c r="J521" s="34" t="s">
        <v>28</v>
      </c>
      <c r="K521" s="4">
        <v>1744</v>
      </c>
      <c r="L521" s="4">
        <v>4</v>
      </c>
      <c r="M521" s="4">
        <v>2600</v>
      </c>
      <c r="N521" s="4">
        <v>261</v>
      </c>
      <c r="O521" s="5">
        <v>42216</v>
      </c>
      <c r="P521" s="6" t="s">
        <v>11</v>
      </c>
      <c r="R521" s="17">
        <f t="shared" si="70"/>
        <v>85.652800000000013</v>
      </c>
      <c r="S521" s="17">
        <f t="shared" si="72"/>
        <v>-1.7199999999988336E-2</v>
      </c>
    </row>
    <row r="522" spans="1:19" s="15" customFormat="1" x14ac:dyDescent="0.25">
      <c r="A522" s="71"/>
      <c r="B522" s="69">
        <v>495</v>
      </c>
      <c r="C522" s="5">
        <v>42215</v>
      </c>
      <c r="D522" s="6" t="s">
        <v>14</v>
      </c>
      <c r="E522" s="6" t="s">
        <v>525</v>
      </c>
      <c r="F522" s="7">
        <v>388.78</v>
      </c>
      <c r="G522" s="7">
        <v>62.22</v>
      </c>
      <c r="H522" s="45">
        <f t="shared" si="73"/>
        <v>451</v>
      </c>
      <c r="I522" s="4" t="s">
        <v>526</v>
      </c>
      <c r="J522" s="34" t="s">
        <v>28</v>
      </c>
      <c r="K522" s="4">
        <v>1745</v>
      </c>
      <c r="L522" s="4">
        <v>4</v>
      </c>
      <c r="M522" s="4">
        <v>2900</v>
      </c>
      <c r="N522" s="4">
        <v>296</v>
      </c>
      <c r="O522" s="5">
        <v>42216</v>
      </c>
      <c r="P522" s="6" t="s">
        <v>11</v>
      </c>
      <c r="R522" s="17">
        <f t="shared" si="70"/>
        <v>62.204799999999999</v>
      </c>
      <c r="S522" s="17">
        <f t="shared" si="72"/>
        <v>-1.5200000000000102E-2</v>
      </c>
    </row>
    <row r="523" spans="1:19" s="15" customFormat="1" x14ac:dyDescent="0.25">
      <c r="A523" s="71"/>
      <c r="B523" s="69">
        <v>496</v>
      </c>
      <c r="C523" s="5">
        <v>42215</v>
      </c>
      <c r="D523" s="6" t="s">
        <v>14</v>
      </c>
      <c r="E523" s="6" t="s">
        <v>75</v>
      </c>
      <c r="F523" s="7">
        <f>G523/0.16</f>
        <v>310.5</v>
      </c>
      <c r="G523" s="7">
        <v>49.68</v>
      </c>
      <c r="H523" s="45">
        <f t="shared" si="73"/>
        <v>360.18</v>
      </c>
      <c r="I523" s="4" t="s">
        <v>22</v>
      </c>
      <c r="J523" s="34" t="s">
        <v>59</v>
      </c>
      <c r="K523" s="4">
        <v>8303</v>
      </c>
      <c r="L523" s="4">
        <v>4</v>
      </c>
      <c r="M523" s="4">
        <v>2600</v>
      </c>
      <c r="N523" s="4">
        <v>261</v>
      </c>
      <c r="O523" s="5">
        <v>42216</v>
      </c>
      <c r="P523" s="6" t="s">
        <v>11</v>
      </c>
      <c r="R523" s="17">
        <f t="shared" si="70"/>
        <v>49.68</v>
      </c>
      <c r="S523" s="17">
        <f t="shared" si="72"/>
        <v>0</v>
      </c>
    </row>
    <row r="524" spans="1:19" s="15" customFormat="1" x14ac:dyDescent="0.25">
      <c r="A524" s="71"/>
      <c r="B524" s="84"/>
      <c r="C524" s="82"/>
      <c r="D524" s="83"/>
      <c r="E524" s="22"/>
      <c r="F524" s="68"/>
      <c r="G524" s="68"/>
      <c r="H524" s="68"/>
      <c r="I524" s="85"/>
      <c r="J524" s="86"/>
      <c r="K524" s="20"/>
      <c r="L524" s="20"/>
      <c r="M524" s="20"/>
      <c r="N524" s="20"/>
      <c r="O524" s="21"/>
      <c r="P524" s="87"/>
      <c r="R524" s="17"/>
      <c r="S524" s="17"/>
    </row>
    <row r="525" spans="1:19" s="15" customFormat="1" x14ac:dyDescent="0.25">
      <c r="A525" s="71"/>
      <c r="B525" s="51" t="s">
        <v>69</v>
      </c>
      <c r="C525" s="44" t="s">
        <v>69</v>
      </c>
      <c r="D525" s="24" t="s">
        <v>69</v>
      </c>
      <c r="E525" s="30" t="s">
        <v>69</v>
      </c>
      <c r="F525" s="28" t="s">
        <v>69</v>
      </c>
      <c r="G525" s="28" t="s">
        <v>69</v>
      </c>
      <c r="H525" s="31" t="s">
        <v>69</v>
      </c>
      <c r="I525" s="29" t="s">
        <v>69</v>
      </c>
      <c r="J525" s="23" t="s">
        <v>69</v>
      </c>
      <c r="K525" s="20" t="s">
        <v>69</v>
      </c>
      <c r="L525" s="20" t="s">
        <v>69</v>
      </c>
      <c r="M525" s="20" t="s">
        <v>69</v>
      </c>
      <c r="N525" s="20" t="s">
        <v>69</v>
      </c>
      <c r="O525" s="21" t="s">
        <v>69</v>
      </c>
      <c r="P525" s="22" t="s">
        <v>69</v>
      </c>
      <c r="S525" s="38"/>
    </row>
    <row r="526" spans="1:19" s="15" customFormat="1" x14ac:dyDescent="0.25">
      <c r="A526" s="71"/>
      <c r="B526" s="89">
        <v>42217</v>
      </c>
      <c r="C526" s="89"/>
      <c r="D526" s="24" t="s">
        <v>69</v>
      </c>
      <c r="E526" s="30" t="s">
        <v>69</v>
      </c>
      <c r="F526" s="28" t="s">
        <v>69</v>
      </c>
      <c r="G526" s="28" t="s">
        <v>69</v>
      </c>
      <c r="H526" s="31" t="s">
        <v>69</v>
      </c>
      <c r="I526" s="29" t="s">
        <v>69</v>
      </c>
      <c r="J526" s="23" t="s">
        <v>69</v>
      </c>
      <c r="K526" s="20" t="s">
        <v>69</v>
      </c>
      <c r="L526" s="20" t="s">
        <v>69</v>
      </c>
      <c r="M526" s="20" t="s">
        <v>69</v>
      </c>
      <c r="N526" s="20" t="s">
        <v>69</v>
      </c>
      <c r="O526" s="21" t="s">
        <v>69</v>
      </c>
      <c r="P526" s="22" t="s">
        <v>69</v>
      </c>
    </row>
    <row r="527" spans="1:19" s="58" customFormat="1" ht="8.25" customHeight="1" x14ac:dyDescent="0.25">
      <c r="A527" s="70"/>
      <c r="B527" s="81"/>
      <c r="C527" s="59"/>
      <c r="D527" s="74"/>
      <c r="E527" s="74"/>
      <c r="F527" s="74"/>
      <c r="G527" s="75"/>
      <c r="H527" s="76"/>
      <c r="I527" s="77"/>
      <c r="J527" s="78"/>
      <c r="K527" s="77"/>
      <c r="L527" s="77"/>
      <c r="M527" s="77"/>
      <c r="N527" s="77"/>
      <c r="O527" s="79"/>
      <c r="P527" s="80"/>
    </row>
    <row r="528" spans="1:19" s="15" customFormat="1" x14ac:dyDescent="0.25">
      <c r="A528" s="71"/>
      <c r="B528" s="69">
        <v>497</v>
      </c>
      <c r="C528" s="5">
        <v>42217</v>
      </c>
      <c r="D528" s="6" t="s">
        <v>14</v>
      </c>
      <c r="E528" s="6" t="s">
        <v>527</v>
      </c>
      <c r="F528" s="7">
        <v>220</v>
      </c>
      <c r="G528" s="7">
        <v>35.200000000000003</v>
      </c>
      <c r="H528" s="7">
        <f>SUM(F528:G528)</f>
        <v>255.2</v>
      </c>
      <c r="I528" s="4" t="s">
        <v>22</v>
      </c>
      <c r="J528" s="34" t="s">
        <v>145</v>
      </c>
      <c r="K528" s="4">
        <v>342</v>
      </c>
      <c r="L528" s="4">
        <v>4</v>
      </c>
      <c r="M528" s="4">
        <v>3500</v>
      </c>
      <c r="N528" s="4">
        <v>355</v>
      </c>
      <c r="O528" s="5">
        <v>42217</v>
      </c>
      <c r="P528" s="6" t="s">
        <v>11</v>
      </c>
      <c r="R528" s="17">
        <f t="shared" ref="R528:R539" si="74">F528*0.16</f>
        <v>35.200000000000003</v>
      </c>
      <c r="S528" s="17">
        <f t="shared" ref="S528:S559" si="75">R528-G528</f>
        <v>0</v>
      </c>
    </row>
    <row r="529" spans="1:19" x14ac:dyDescent="0.25">
      <c r="B529" s="69">
        <v>498</v>
      </c>
      <c r="C529" s="5">
        <v>42217</v>
      </c>
      <c r="D529" s="6" t="s">
        <v>14</v>
      </c>
      <c r="E529" s="6" t="s">
        <v>17</v>
      </c>
      <c r="F529" s="7">
        <v>4780.2299999999996</v>
      </c>
      <c r="G529" s="7">
        <v>764.83</v>
      </c>
      <c r="H529" s="7">
        <f>SUM(F529:G529)</f>
        <v>5545.0599999999995</v>
      </c>
      <c r="I529" s="4" t="s">
        <v>55</v>
      </c>
      <c r="J529" s="33" t="s">
        <v>10</v>
      </c>
      <c r="K529" s="4">
        <v>10735964</v>
      </c>
      <c r="L529" s="4">
        <v>4</v>
      </c>
      <c r="M529" s="4">
        <v>3100</v>
      </c>
      <c r="N529" s="4">
        <v>311</v>
      </c>
      <c r="O529" s="5">
        <v>42219</v>
      </c>
      <c r="P529" s="6" t="s">
        <v>11</v>
      </c>
      <c r="Q529" s="15"/>
      <c r="R529" s="17">
        <f t="shared" si="74"/>
        <v>764.83679999999993</v>
      </c>
      <c r="S529" s="17">
        <f t="shared" si="75"/>
        <v>6.7999999998846761E-3</v>
      </c>
    </row>
    <row r="530" spans="1:19" x14ac:dyDescent="0.25">
      <c r="B530" s="69">
        <v>499</v>
      </c>
      <c r="C530" s="5">
        <v>42219</v>
      </c>
      <c r="D530" s="6" t="s">
        <v>8</v>
      </c>
      <c r="E530" s="6" t="s">
        <v>12</v>
      </c>
      <c r="F530" s="7">
        <f>G530/0.16</f>
        <v>1020.7499999999999</v>
      </c>
      <c r="G530" s="7">
        <v>163.32</v>
      </c>
      <c r="H530" s="7">
        <f>SUM(F530:G530)</f>
        <v>1184.07</v>
      </c>
      <c r="I530" s="4" t="s">
        <v>55</v>
      </c>
      <c r="J530" s="34" t="s">
        <v>13</v>
      </c>
      <c r="K530" s="4">
        <v>60315070069077</v>
      </c>
      <c r="L530" s="4">
        <v>2</v>
      </c>
      <c r="M530" s="4">
        <v>3100</v>
      </c>
      <c r="N530" s="4">
        <v>314</v>
      </c>
      <c r="O530" s="5">
        <v>42219</v>
      </c>
      <c r="P530" s="6" t="s">
        <v>11</v>
      </c>
      <c r="Q530" s="15"/>
      <c r="R530" s="17">
        <f t="shared" si="74"/>
        <v>163.32</v>
      </c>
      <c r="S530" s="17">
        <f t="shared" si="75"/>
        <v>0</v>
      </c>
    </row>
    <row r="531" spans="1:19" x14ac:dyDescent="0.25">
      <c r="B531" s="69">
        <v>500</v>
      </c>
      <c r="C531" s="5">
        <v>42221</v>
      </c>
      <c r="D531" s="6" t="s">
        <v>14</v>
      </c>
      <c r="E531" s="6" t="s">
        <v>528</v>
      </c>
      <c r="F531" s="7">
        <v>19600</v>
      </c>
      <c r="G531" s="7">
        <v>3136</v>
      </c>
      <c r="H531" s="7">
        <f t="shared" ref="H531:H540" si="76">SUM(F531:G531)</f>
        <v>22736</v>
      </c>
      <c r="I531" s="4" t="s">
        <v>55</v>
      </c>
      <c r="J531" s="34" t="s">
        <v>24</v>
      </c>
      <c r="K531" s="4">
        <v>256</v>
      </c>
      <c r="L531" s="4">
        <v>4</v>
      </c>
      <c r="M531" s="4">
        <v>2500</v>
      </c>
      <c r="N531" s="4">
        <v>259</v>
      </c>
      <c r="O531" s="5">
        <v>42221</v>
      </c>
      <c r="P531" s="6" t="s">
        <v>11</v>
      </c>
      <c r="Q531" s="15"/>
      <c r="R531" s="17">
        <f t="shared" si="74"/>
        <v>3136</v>
      </c>
      <c r="S531" s="17">
        <f t="shared" si="75"/>
        <v>0</v>
      </c>
    </row>
    <row r="532" spans="1:19" x14ac:dyDescent="0.25">
      <c r="B532" s="69">
        <v>501</v>
      </c>
      <c r="C532" s="5">
        <v>42221</v>
      </c>
      <c r="D532" s="6" t="s">
        <v>14</v>
      </c>
      <c r="E532" s="6" t="s">
        <v>391</v>
      </c>
      <c r="F532" s="7">
        <v>3000</v>
      </c>
      <c r="G532" s="7">
        <v>480</v>
      </c>
      <c r="H532" s="7">
        <f t="shared" si="76"/>
        <v>3480</v>
      </c>
      <c r="I532" s="4" t="s">
        <v>55</v>
      </c>
      <c r="J532" s="8" t="s">
        <v>24</v>
      </c>
      <c r="K532" s="4">
        <v>257</v>
      </c>
      <c r="L532" s="4">
        <v>4</v>
      </c>
      <c r="M532" s="4">
        <v>3500</v>
      </c>
      <c r="N532" s="4">
        <v>351</v>
      </c>
      <c r="O532" s="5">
        <v>42221</v>
      </c>
      <c r="P532" s="6" t="s">
        <v>11</v>
      </c>
      <c r="Q532" s="15"/>
      <c r="R532" s="17">
        <f t="shared" si="74"/>
        <v>480</v>
      </c>
      <c r="S532" s="17">
        <f t="shared" si="75"/>
        <v>0</v>
      </c>
    </row>
    <row r="533" spans="1:19" x14ac:dyDescent="0.25">
      <c r="B533" s="69">
        <v>502</v>
      </c>
      <c r="C533" s="5">
        <v>42220</v>
      </c>
      <c r="D533" s="6" t="s">
        <v>14</v>
      </c>
      <c r="E533" s="6" t="s">
        <v>529</v>
      </c>
      <c r="F533" s="7">
        <v>16366.7</v>
      </c>
      <c r="G533" s="7">
        <v>2618.67</v>
      </c>
      <c r="H533" s="7">
        <f t="shared" si="76"/>
        <v>18985.370000000003</v>
      </c>
      <c r="I533" s="4" t="s">
        <v>55</v>
      </c>
      <c r="J533" s="8" t="s">
        <v>394</v>
      </c>
      <c r="K533" s="4">
        <v>2465</v>
      </c>
      <c r="L533" s="36">
        <v>4</v>
      </c>
      <c r="M533" s="4">
        <v>3500</v>
      </c>
      <c r="N533" s="4">
        <v>351</v>
      </c>
      <c r="O533" s="5">
        <v>42221</v>
      </c>
      <c r="P533" s="6" t="s">
        <v>11</v>
      </c>
      <c r="Q533" s="15"/>
      <c r="R533" s="17">
        <f t="shared" si="74"/>
        <v>2618.672</v>
      </c>
      <c r="S533" s="17">
        <f t="shared" si="75"/>
        <v>1.9999999999527063E-3</v>
      </c>
    </row>
    <row r="534" spans="1:19" x14ac:dyDescent="0.25">
      <c r="B534" s="69">
        <v>503</v>
      </c>
      <c r="C534" s="5">
        <v>42220</v>
      </c>
      <c r="D534" s="6" t="s">
        <v>14</v>
      </c>
      <c r="E534" s="6" t="s">
        <v>530</v>
      </c>
      <c r="F534" s="7">
        <v>18750</v>
      </c>
      <c r="G534" s="7">
        <v>3000</v>
      </c>
      <c r="H534" s="7">
        <f t="shared" si="76"/>
        <v>21750</v>
      </c>
      <c r="I534" s="4" t="s">
        <v>55</v>
      </c>
      <c r="J534" s="8" t="s">
        <v>394</v>
      </c>
      <c r="K534" s="4">
        <v>2464</v>
      </c>
      <c r="L534" s="4">
        <v>4</v>
      </c>
      <c r="M534" s="4">
        <v>2400</v>
      </c>
      <c r="N534" s="4">
        <v>247</v>
      </c>
      <c r="O534" s="5">
        <v>42221</v>
      </c>
      <c r="P534" s="6" t="s">
        <v>11</v>
      </c>
      <c r="Q534" s="15"/>
      <c r="R534" s="17">
        <f t="shared" si="74"/>
        <v>3000</v>
      </c>
      <c r="S534" s="17">
        <f t="shared" si="75"/>
        <v>0</v>
      </c>
    </row>
    <row r="535" spans="1:19" s="15" customFormat="1" x14ac:dyDescent="0.25">
      <c r="A535" s="71"/>
      <c r="B535" s="69">
        <v>503.1</v>
      </c>
      <c r="C535" s="5">
        <v>42223</v>
      </c>
      <c r="D535" s="6" t="s">
        <v>8</v>
      </c>
      <c r="E535" s="6" t="s">
        <v>639</v>
      </c>
      <c r="F535" s="7">
        <v>9470.11</v>
      </c>
      <c r="G535" s="7">
        <v>1515.22</v>
      </c>
      <c r="H535" s="7">
        <f t="shared" si="76"/>
        <v>10985.33</v>
      </c>
      <c r="I535" s="4" t="s">
        <v>644</v>
      </c>
      <c r="J535" s="8" t="s">
        <v>27</v>
      </c>
      <c r="K535" s="4">
        <v>940</v>
      </c>
      <c r="L535" s="4">
        <v>2</v>
      </c>
      <c r="M535" s="4">
        <v>3300</v>
      </c>
      <c r="N535" s="4">
        <v>339</v>
      </c>
      <c r="O535" s="5">
        <v>42223</v>
      </c>
      <c r="P535" s="6" t="s">
        <v>11</v>
      </c>
      <c r="R535" s="17">
        <f t="shared" si="74"/>
        <v>1515.2176000000002</v>
      </c>
      <c r="S535" s="17">
        <f t="shared" si="75"/>
        <v>-2.3999999998522981E-3</v>
      </c>
    </row>
    <row r="536" spans="1:19" s="15" customFormat="1" x14ac:dyDescent="0.25">
      <c r="A536" s="71"/>
      <c r="B536" s="69">
        <v>503.2</v>
      </c>
      <c r="C536" s="5">
        <v>42223</v>
      </c>
      <c r="D536" s="6" t="s">
        <v>8</v>
      </c>
      <c r="E536" s="6" t="s">
        <v>640</v>
      </c>
      <c r="F536" s="7">
        <v>8609.9</v>
      </c>
      <c r="G536" s="7">
        <v>1377.58</v>
      </c>
      <c r="H536" s="7">
        <f t="shared" si="76"/>
        <v>9987.48</v>
      </c>
      <c r="I536" s="4" t="s">
        <v>644</v>
      </c>
      <c r="J536" s="8" t="s">
        <v>27</v>
      </c>
      <c r="K536" s="4">
        <v>941</v>
      </c>
      <c r="L536" s="4">
        <v>2</v>
      </c>
      <c r="M536" s="4">
        <v>3300</v>
      </c>
      <c r="N536" s="4">
        <v>339</v>
      </c>
      <c r="O536" s="5">
        <v>42223</v>
      </c>
      <c r="P536" s="6" t="s">
        <v>11</v>
      </c>
      <c r="R536" s="17">
        <f t="shared" si="74"/>
        <v>1377.5840000000001</v>
      </c>
      <c r="S536" s="17">
        <f t="shared" si="75"/>
        <v>4.0000000001327862E-3</v>
      </c>
    </row>
    <row r="537" spans="1:19" s="15" customFormat="1" x14ac:dyDescent="0.25">
      <c r="A537" s="71"/>
      <c r="B537" s="69">
        <v>503.3</v>
      </c>
      <c r="C537" s="5">
        <v>42223</v>
      </c>
      <c r="D537" s="6" t="s">
        <v>8</v>
      </c>
      <c r="E537" s="6" t="s">
        <v>641</v>
      </c>
      <c r="F537" s="7">
        <v>7829.77</v>
      </c>
      <c r="G537" s="7">
        <v>1252.76</v>
      </c>
      <c r="H537" s="7">
        <f t="shared" si="76"/>
        <v>9082.5300000000007</v>
      </c>
      <c r="I537" s="4" t="s">
        <v>644</v>
      </c>
      <c r="J537" s="8" t="s">
        <v>27</v>
      </c>
      <c r="K537" s="4">
        <v>942</v>
      </c>
      <c r="L537" s="4">
        <v>2</v>
      </c>
      <c r="M537" s="4">
        <v>3300</v>
      </c>
      <c r="N537" s="4">
        <v>339</v>
      </c>
      <c r="O537" s="5">
        <v>42223</v>
      </c>
      <c r="P537" s="6" t="s">
        <v>11</v>
      </c>
      <c r="R537" s="17">
        <f t="shared" si="74"/>
        <v>1252.7632000000001</v>
      </c>
      <c r="S537" s="17">
        <f t="shared" si="75"/>
        <v>3.200000000106229E-3</v>
      </c>
    </row>
    <row r="538" spans="1:19" s="15" customFormat="1" x14ac:dyDescent="0.25">
      <c r="A538" s="71"/>
      <c r="B538" s="69">
        <v>503.4</v>
      </c>
      <c r="C538" s="5">
        <v>42223</v>
      </c>
      <c r="D538" s="6" t="s">
        <v>8</v>
      </c>
      <c r="E538" s="6" t="s">
        <v>642</v>
      </c>
      <c r="F538" s="7">
        <v>8006.18</v>
      </c>
      <c r="G538" s="7">
        <v>1280.99</v>
      </c>
      <c r="H538" s="7">
        <f t="shared" si="76"/>
        <v>9287.17</v>
      </c>
      <c r="I538" s="4" t="s">
        <v>644</v>
      </c>
      <c r="J538" s="8" t="s">
        <v>27</v>
      </c>
      <c r="K538" s="4">
        <v>943</v>
      </c>
      <c r="L538" s="4">
        <v>2</v>
      </c>
      <c r="M538" s="4">
        <v>3300</v>
      </c>
      <c r="N538" s="4">
        <v>339</v>
      </c>
      <c r="O538" s="5">
        <v>42223</v>
      </c>
      <c r="P538" s="6" t="s">
        <v>11</v>
      </c>
      <c r="R538" s="17">
        <f t="shared" si="74"/>
        <v>1280.9888000000001</v>
      </c>
      <c r="S538" s="17">
        <f t="shared" si="75"/>
        <v>-1.199999999926149E-3</v>
      </c>
    </row>
    <row r="539" spans="1:19" s="15" customFormat="1" x14ac:dyDescent="0.25">
      <c r="A539" s="71"/>
      <c r="B539" s="69">
        <v>503.5</v>
      </c>
      <c r="C539" s="5">
        <v>42223</v>
      </c>
      <c r="D539" s="6" t="s">
        <v>8</v>
      </c>
      <c r="E539" s="6" t="s">
        <v>643</v>
      </c>
      <c r="F539" s="7">
        <v>5185.4399999999996</v>
      </c>
      <c r="G539" s="7">
        <v>829.67</v>
      </c>
      <c r="H539" s="7">
        <f t="shared" si="76"/>
        <v>6015.11</v>
      </c>
      <c r="I539" s="4" t="s">
        <v>644</v>
      </c>
      <c r="J539" s="8" t="s">
        <v>27</v>
      </c>
      <c r="K539" s="4">
        <v>944</v>
      </c>
      <c r="L539" s="4">
        <v>2</v>
      </c>
      <c r="M539" s="4">
        <v>3300</v>
      </c>
      <c r="N539" s="4">
        <v>339</v>
      </c>
      <c r="O539" s="5">
        <v>42223</v>
      </c>
      <c r="P539" s="6" t="s">
        <v>11</v>
      </c>
      <c r="R539" s="17">
        <f t="shared" si="74"/>
        <v>829.67039999999997</v>
      </c>
      <c r="S539" s="17">
        <f t="shared" si="75"/>
        <v>4.0000000001327862E-4</v>
      </c>
    </row>
    <row r="540" spans="1:19" x14ac:dyDescent="0.25">
      <c r="B540" s="69">
        <v>504</v>
      </c>
      <c r="C540" s="5">
        <v>42231</v>
      </c>
      <c r="D540" s="6" t="s">
        <v>14</v>
      </c>
      <c r="E540" s="6" t="s">
        <v>531</v>
      </c>
      <c r="F540" s="7">
        <v>1308.7</v>
      </c>
      <c r="G540" s="7">
        <v>0</v>
      </c>
      <c r="H540" s="7">
        <f t="shared" si="76"/>
        <v>1308.7</v>
      </c>
      <c r="I540" s="4" t="s">
        <v>22</v>
      </c>
      <c r="J540" s="8" t="s">
        <v>80</v>
      </c>
      <c r="K540" s="4" t="s">
        <v>532</v>
      </c>
      <c r="L540" s="4">
        <v>4</v>
      </c>
      <c r="M540" s="4">
        <v>1200</v>
      </c>
      <c r="N540" s="4">
        <v>122</v>
      </c>
      <c r="O540" s="5">
        <v>42231</v>
      </c>
      <c r="P540" s="6" t="s">
        <v>11</v>
      </c>
      <c r="Q540" s="15"/>
      <c r="R540" s="17">
        <v>0</v>
      </c>
      <c r="S540" s="17">
        <f t="shared" si="75"/>
        <v>0</v>
      </c>
    </row>
    <row r="541" spans="1:19" x14ac:dyDescent="0.25">
      <c r="B541" s="69">
        <v>505</v>
      </c>
      <c r="C541" s="5">
        <v>42231</v>
      </c>
      <c r="D541" s="6" t="s">
        <v>14</v>
      </c>
      <c r="E541" s="6" t="s">
        <v>29</v>
      </c>
      <c r="F541" s="7">
        <v>27354.959999999999</v>
      </c>
      <c r="G541" s="7">
        <v>4376.79</v>
      </c>
      <c r="H541" s="7">
        <f t="shared" ref="H541:H559" si="77">SUM(F541:G541)</f>
        <v>31731.75</v>
      </c>
      <c r="I541" s="4" t="s">
        <v>55</v>
      </c>
      <c r="J541" s="8" t="s">
        <v>10</v>
      </c>
      <c r="K541" s="4">
        <v>10801313</v>
      </c>
      <c r="L541" s="4">
        <v>4</v>
      </c>
      <c r="M541" s="4">
        <v>3100</v>
      </c>
      <c r="N541" s="4">
        <v>311</v>
      </c>
      <c r="O541" s="5">
        <v>42233</v>
      </c>
      <c r="P541" s="6" t="s">
        <v>11</v>
      </c>
      <c r="Q541" s="15"/>
      <c r="R541" s="17">
        <f t="shared" ref="R541:R547" si="78">F541*0.16</f>
        <v>4376.7936</v>
      </c>
      <c r="S541" s="17">
        <f t="shared" si="75"/>
        <v>3.6000000000058208E-3</v>
      </c>
    </row>
    <row r="542" spans="1:19" x14ac:dyDescent="0.25">
      <c r="B542" s="69">
        <v>506</v>
      </c>
      <c r="C542" s="5">
        <v>42231</v>
      </c>
      <c r="D542" s="6" t="s">
        <v>14</v>
      </c>
      <c r="E542" s="6" t="s">
        <v>30</v>
      </c>
      <c r="F542" s="7">
        <v>37398.33</v>
      </c>
      <c r="G542" s="7">
        <v>5983.73</v>
      </c>
      <c r="H542" s="7">
        <f t="shared" si="77"/>
        <v>43382.06</v>
      </c>
      <c r="I542" s="4" t="s">
        <v>55</v>
      </c>
      <c r="J542" s="8" t="s">
        <v>10</v>
      </c>
      <c r="K542" s="4">
        <v>10801326</v>
      </c>
      <c r="L542" s="4">
        <v>4</v>
      </c>
      <c r="M542" s="4">
        <v>3100</v>
      </c>
      <c r="N542" s="4">
        <v>311</v>
      </c>
      <c r="O542" s="5">
        <v>42233</v>
      </c>
      <c r="P542" s="6" t="s">
        <v>11</v>
      </c>
      <c r="Q542" s="15"/>
      <c r="R542" s="17">
        <f t="shared" si="78"/>
        <v>5983.7328000000007</v>
      </c>
      <c r="S542" s="17">
        <f t="shared" si="75"/>
        <v>2.8000000011161319E-3</v>
      </c>
    </row>
    <row r="543" spans="1:19" x14ac:dyDescent="0.25">
      <c r="B543" s="69">
        <v>507</v>
      </c>
      <c r="C543" s="5">
        <v>42231</v>
      </c>
      <c r="D543" s="6" t="s">
        <v>14</v>
      </c>
      <c r="E543" s="6" t="s">
        <v>31</v>
      </c>
      <c r="F543" s="7">
        <v>12329.55</v>
      </c>
      <c r="G543" s="7">
        <v>1972.72</v>
      </c>
      <c r="H543" s="7">
        <f t="shared" si="77"/>
        <v>14302.269999999999</v>
      </c>
      <c r="I543" s="4" t="s">
        <v>55</v>
      </c>
      <c r="J543" s="8" t="s">
        <v>10</v>
      </c>
      <c r="K543" s="4">
        <v>10801332</v>
      </c>
      <c r="L543" s="4">
        <v>4</v>
      </c>
      <c r="M543" s="4">
        <v>3100</v>
      </c>
      <c r="N543" s="4">
        <v>311</v>
      </c>
      <c r="O543" s="5">
        <v>42233</v>
      </c>
      <c r="P543" s="6" t="s">
        <v>11</v>
      </c>
      <c r="Q543" s="15"/>
      <c r="R543" s="17">
        <f t="shared" si="78"/>
        <v>1972.7279999999998</v>
      </c>
      <c r="S543" s="17">
        <f t="shared" si="75"/>
        <v>7.9999999998108251E-3</v>
      </c>
    </row>
    <row r="544" spans="1:19" x14ac:dyDescent="0.25">
      <c r="B544" s="69">
        <v>508</v>
      </c>
      <c r="C544" s="5">
        <v>42231</v>
      </c>
      <c r="D544" s="6" t="s">
        <v>14</v>
      </c>
      <c r="E544" s="6" t="s">
        <v>233</v>
      </c>
      <c r="F544" s="7">
        <v>1662.44</v>
      </c>
      <c r="G544" s="7">
        <v>265.99</v>
      </c>
      <c r="H544" s="7">
        <f t="shared" si="77"/>
        <v>1928.43</v>
      </c>
      <c r="I544" s="4" t="s">
        <v>55</v>
      </c>
      <c r="J544" s="8" t="s">
        <v>10</v>
      </c>
      <c r="K544" s="4">
        <v>10801358</v>
      </c>
      <c r="L544" s="4">
        <v>4</v>
      </c>
      <c r="M544" s="4">
        <v>3100</v>
      </c>
      <c r="N544" s="4">
        <v>311</v>
      </c>
      <c r="O544" s="5">
        <v>42233</v>
      </c>
      <c r="P544" s="6" t="s">
        <v>11</v>
      </c>
      <c r="Q544" s="15"/>
      <c r="R544" s="17">
        <f t="shared" si="78"/>
        <v>265.99040000000002</v>
      </c>
      <c r="S544" s="17">
        <f t="shared" si="75"/>
        <v>4.0000000001327862E-4</v>
      </c>
    </row>
    <row r="545" spans="2:19" x14ac:dyDescent="0.25">
      <c r="B545" s="69">
        <v>509</v>
      </c>
      <c r="C545" s="5">
        <v>42231</v>
      </c>
      <c r="D545" s="6" t="s">
        <v>14</v>
      </c>
      <c r="E545" s="6" t="s">
        <v>33</v>
      </c>
      <c r="F545" s="7">
        <v>16947.240000000002</v>
      </c>
      <c r="G545" s="7">
        <v>2711.55</v>
      </c>
      <c r="H545" s="7">
        <f t="shared" si="77"/>
        <v>19658.79</v>
      </c>
      <c r="I545" s="4" t="s">
        <v>55</v>
      </c>
      <c r="J545" s="8" t="s">
        <v>10</v>
      </c>
      <c r="K545" s="4">
        <v>10801361</v>
      </c>
      <c r="L545" s="4">
        <v>4</v>
      </c>
      <c r="M545" s="4">
        <v>3100</v>
      </c>
      <c r="N545" s="4">
        <v>311</v>
      </c>
      <c r="O545" s="5">
        <v>42233</v>
      </c>
      <c r="P545" s="6" t="s">
        <v>11</v>
      </c>
      <c r="Q545" s="15"/>
      <c r="R545" s="17">
        <f t="shared" si="78"/>
        <v>2711.5584000000003</v>
      </c>
      <c r="S545" s="17">
        <f t="shared" si="75"/>
        <v>8.4000000001651642E-3</v>
      </c>
    </row>
    <row r="546" spans="2:19" x14ac:dyDescent="0.25">
      <c r="B546" s="69">
        <v>510</v>
      </c>
      <c r="C546" s="5">
        <v>42231</v>
      </c>
      <c r="D546" s="6" t="s">
        <v>14</v>
      </c>
      <c r="E546" s="6" t="s">
        <v>34</v>
      </c>
      <c r="F546" s="7">
        <v>38765.74</v>
      </c>
      <c r="G546" s="7">
        <v>6202.51</v>
      </c>
      <c r="H546" s="7">
        <f t="shared" si="77"/>
        <v>44968.25</v>
      </c>
      <c r="I546" s="4" t="s">
        <v>55</v>
      </c>
      <c r="J546" s="8" t="s">
        <v>10</v>
      </c>
      <c r="K546" s="4">
        <v>10801362</v>
      </c>
      <c r="L546" s="4">
        <v>4</v>
      </c>
      <c r="M546" s="4">
        <v>3100</v>
      </c>
      <c r="N546" s="4">
        <v>311</v>
      </c>
      <c r="O546" s="5">
        <v>42233</v>
      </c>
      <c r="P546" s="6" t="s">
        <v>11</v>
      </c>
      <c r="Q546" s="15"/>
      <c r="R546" s="17">
        <f t="shared" si="78"/>
        <v>6202.5183999999999</v>
      </c>
      <c r="S546" s="17">
        <f t="shared" si="75"/>
        <v>8.3999999997104169E-3</v>
      </c>
    </row>
    <row r="547" spans="2:19" x14ac:dyDescent="0.25">
      <c r="B547" s="69">
        <v>511</v>
      </c>
      <c r="C547" s="5">
        <v>42236</v>
      </c>
      <c r="D547" s="6" t="s">
        <v>14</v>
      </c>
      <c r="E547" s="6" t="s">
        <v>533</v>
      </c>
      <c r="F547" s="7">
        <v>4800</v>
      </c>
      <c r="G547" s="7">
        <v>768</v>
      </c>
      <c r="H547" s="7">
        <f t="shared" si="77"/>
        <v>5568</v>
      </c>
      <c r="I547" s="4" t="s">
        <v>534</v>
      </c>
      <c r="J547" s="34" t="s">
        <v>535</v>
      </c>
      <c r="K547" s="4" t="s">
        <v>536</v>
      </c>
      <c r="L547" s="4">
        <v>4</v>
      </c>
      <c r="M547" s="4">
        <v>2400</v>
      </c>
      <c r="N547" s="4">
        <v>249</v>
      </c>
      <c r="O547" s="5">
        <v>42237</v>
      </c>
      <c r="P547" s="6" t="s">
        <v>11</v>
      </c>
      <c r="Q547" s="15"/>
      <c r="R547" s="17">
        <f t="shared" si="78"/>
        <v>768</v>
      </c>
      <c r="S547" s="17">
        <f t="shared" si="75"/>
        <v>0</v>
      </c>
    </row>
    <row r="548" spans="2:19" x14ac:dyDescent="0.25">
      <c r="B548" s="69">
        <v>512</v>
      </c>
      <c r="C548" s="5">
        <v>42240</v>
      </c>
      <c r="D548" s="6" t="s">
        <v>8</v>
      </c>
      <c r="E548" s="6" t="s">
        <v>537</v>
      </c>
      <c r="F548" s="7">
        <v>10004</v>
      </c>
      <c r="G548" s="7">
        <v>0</v>
      </c>
      <c r="H548" s="7">
        <f t="shared" si="77"/>
        <v>10004</v>
      </c>
      <c r="I548" s="4" t="s">
        <v>55</v>
      </c>
      <c r="J548" s="34" t="s">
        <v>62</v>
      </c>
      <c r="K548" s="4">
        <v>139482471</v>
      </c>
      <c r="L548" s="4">
        <v>2</v>
      </c>
      <c r="M548" s="4">
        <v>3900</v>
      </c>
      <c r="N548" s="4">
        <v>392</v>
      </c>
      <c r="O548" s="5">
        <v>42240</v>
      </c>
      <c r="P548" s="6" t="s">
        <v>11</v>
      </c>
      <c r="Q548" s="15"/>
      <c r="R548" s="17">
        <v>0</v>
      </c>
      <c r="S548" s="17">
        <f t="shared" si="75"/>
        <v>0</v>
      </c>
    </row>
    <row r="549" spans="2:19" x14ac:dyDescent="0.25">
      <c r="B549" s="69">
        <v>513</v>
      </c>
      <c r="C549" s="5">
        <v>42236</v>
      </c>
      <c r="D549" s="6" t="s">
        <v>14</v>
      </c>
      <c r="E549" s="6" t="s">
        <v>65</v>
      </c>
      <c r="F549" s="7">
        <v>33539.199999999997</v>
      </c>
      <c r="G549" s="7">
        <v>5366.27</v>
      </c>
      <c r="H549" s="7">
        <f t="shared" si="77"/>
        <v>38905.47</v>
      </c>
      <c r="I549" s="4" t="s">
        <v>55</v>
      </c>
      <c r="J549" s="34" t="s">
        <v>10</v>
      </c>
      <c r="K549" s="4">
        <v>131110656138</v>
      </c>
      <c r="L549" s="4">
        <v>4</v>
      </c>
      <c r="M549" s="4">
        <v>3100</v>
      </c>
      <c r="N549" s="4">
        <v>315</v>
      </c>
      <c r="O549" s="5">
        <v>42240</v>
      </c>
      <c r="P549" s="6" t="s">
        <v>11</v>
      </c>
      <c r="Q549" s="15"/>
      <c r="R549" s="17">
        <f t="shared" ref="R549:R557" si="79">F549*0.16</f>
        <v>5366.2719999999999</v>
      </c>
      <c r="S549" s="17">
        <f t="shared" si="75"/>
        <v>1.9999999994979589E-3</v>
      </c>
    </row>
    <row r="550" spans="2:19" x14ac:dyDescent="0.25">
      <c r="B550" s="69">
        <v>514</v>
      </c>
      <c r="C550" s="5">
        <v>42236</v>
      </c>
      <c r="D550" s="6" t="s">
        <v>14</v>
      </c>
      <c r="E550" s="6" t="s">
        <v>64</v>
      </c>
      <c r="F550" s="7">
        <v>13619.13</v>
      </c>
      <c r="G550" s="7">
        <v>2179.06</v>
      </c>
      <c r="H550" s="7">
        <f t="shared" si="77"/>
        <v>15798.189999999999</v>
      </c>
      <c r="I550" s="4" t="s">
        <v>55</v>
      </c>
      <c r="J550" s="34" t="s">
        <v>10</v>
      </c>
      <c r="K550" s="4">
        <v>131110656120</v>
      </c>
      <c r="L550" s="4">
        <v>4</v>
      </c>
      <c r="M550" s="4">
        <v>3100</v>
      </c>
      <c r="N550" s="4">
        <v>315</v>
      </c>
      <c r="O550" s="5">
        <v>42240</v>
      </c>
      <c r="P550" s="6" t="s">
        <v>11</v>
      </c>
      <c r="Q550" s="15"/>
      <c r="R550" s="17">
        <f t="shared" si="79"/>
        <v>2179.0607999999997</v>
      </c>
      <c r="S550" s="17">
        <f t="shared" si="75"/>
        <v>7.9999999979918357E-4</v>
      </c>
    </row>
    <row r="551" spans="2:19" x14ac:dyDescent="0.25">
      <c r="B551" s="69">
        <v>515</v>
      </c>
      <c r="C551" s="5">
        <v>42236</v>
      </c>
      <c r="D551" s="6" t="s">
        <v>14</v>
      </c>
      <c r="E551" s="6" t="s">
        <v>37</v>
      </c>
      <c r="F551" s="7">
        <v>6169.72</v>
      </c>
      <c r="G551" s="7">
        <v>987.15</v>
      </c>
      <c r="H551" s="7">
        <f t="shared" si="77"/>
        <v>7156.87</v>
      </c>
      <c r="I551" s="4" t="s">
        <v>55</v>
      </c>
      <c r="J551" s="34" t="s">
        <v>10</v>
      </c>
      <c r="K551" s="4">
        <v>10827751</v>
      </c>
      <c r="L551" s="4">
        <v>4</v>
      </c>
      <c r="M551" s="4">
        <v>3100</v>
      </c>
      <c r="N551" s="4">
        <v>315</v>
      </c>
      <c r="O551" s="5">
        <v>42240</v>
      </c>
      <c r="P551" s="6" t="s">
        <v>11</v>
      </c>
      <c r="Q551" s="15"/>
      <c r="R551" s="17">
        <f t="shared" si="79"/>
        <v>987.15520000000004</v>
      </c>
      <c r="S551" s="17">
        <f t="shared" si="75"/>
        <v>5.2000000000589353E-3</v>
      </c>
    </row>
    <row r="552" spans="2:19" x14ac:dyDescent="0.25">
      <c r="B552" s="69">
        <v>516</v>
      </c>
      <c r="C552" s="5">
        <v>42236</v>
      </c>
      <c r="D552" s="6" t="s">
        <v>14</v>
      </c>
      <c r="E552" s="6" t="s">
        <v>38</v>
      </c>
      <c r="F552" s="7">
        <v>4278.71</v>
      </c>
      <c r="G552" s="7">
        <v>684.59</v>
      </c>
      <c r="H552" s="7">
        <f t="shared" si="77"/>
        <v>4963.3</v>
      </c>
      <c r="I552" s="4" t="s">
        <v>55</v>
      </c>
      <c r="J552" s="34" t="s">
        <v>10</v>
      </c>
      <c r="K552" s="4">
        <v>10827748</v>
      </c>
      <c r="L552" s="4">
        <v>4</v>
      </c>
      <c r="M552" s="4">
        <v>3100</v>
      </c>
      <c r="N552" s="4">
        <v>315</v>
      </c>
      <c r="O552" s="5">
        <v>42240</v>
      </c>
      <c r="P552" s="6" t="s">
        <v>11</v>
      </c>
      <c r="Q552" s="15"/>
      <c r="R552" s="17">
        <f t="shared" si="79"/>
        <v>684.59360000000004</v>
      </c>
      <c r="S552" s="17">
        <f t="shared" si="75"/>
        <v>3.6000000000058208E-3</v>
      </c>
    </row>
    <row r="553" spans="2:19" x14ac:dyDescent="0.25">
      <c r="B553" s="69">
        <v>517</v>
      </c>
      <c r="C553" s="5">
        <v>42236</v>
      </c>
      <c r="D553" s="6" t="s">
        <v>14</v>
      </c>
      <c r="E553" s="6" t="s">
        <v>39</v>
      </c>
      <c r="F553" s="7">
        <v>22017.91</v>
      </c>
      <c r="G553" s="7">
        <v>3522.86</v>
      </c>
      <c r="H553" s="7">
        <f t="shared" si="77"/>
        <v>25540.77</v>
      </c>
      <c r="I553" s="4" t="s">
        <v>55</v>
      </c>
      <c r="J553" s="34" t="s">
        <v>10</v>
      </c>
      <c r="K553" s="4">
        <v>10827750</v>
      </c>
      <c r="L553" s="4">
        <v>4</v>
      </c>
      <c r="M553" s="4">
        <v>3100</v>
      </c>
      <c r="N553" s="4">
        <v>315</v>
      </c>
      <c r="O553" s="5">
        <v>42240</v>
      </c>
      <c r="P553" s="6" t="s">
        <v>11</v>
      </c>
      <c r="Q553" s="15"/>
      <c r="R553" s="17">
        <f t="shared" si="79"/>
        <v>3522.8656000000001</v>
      </c>
      <c r="S553" s="17">
        <f t="shared" si="75"/>
        <v>5.599999999958527E-3</v>
      </c>
    </row>
    <row r="554" spans="2:19" x14ac:dyDescent="0.25">
      <c r="B554" s="69">
        <v>518</v>
      </c>
      <c r="C554" s="5">
        <v>42236</v>
      </c>
      <c r="D554" s="6" t="s">
        <v>14</v>
      </c>
      <c r="E554" s="6" t="s">
        <v>40</v>
      </c>
      <c r="F554" s="7">
        <v>3316.32</v>
      </c>
      <c r="G554" s="7">
        <v>530.61</v>
      </c>
      <c r="H554" s="7">
        <f t="shared" si="77"/>
        <v>3846.9300000000003</v>
      </c>
      <c r="I554" s="4" t="s">
        <v>55</v>
      </c>
      <c r="J554" s="34" t="s">
        <v>10</v>
      </c>
      <c r="K554" s="4">
        <v>10827758</v>
      </c>
      <c r="L554" s="4">
        <v>4</v>
      </c>
      <c r="M554" s="4">
        <v>3100</v>
      </c>
      <c r="N554" s="4">
        <v>315</v>
      </c>
      <c r="O554" s="5">
        <v>42240</v>
      </c>
      <c r="P554" s="6" t="s">
        <v>11</v>
      </c>
      <c r="Q554" s="15"/>
      <c r="R554" s="17">
        <f t="shared" si="79"/>
        <v>530.61120000000005</v>
      </c>
      <c r="S554" s="17">
        <f t="shared" si="75"/>
        <v>1.2000000000398359E-3</v>
      </c>
    </row>
    <row r="555" spans="2:19" x14ac:dyDescent="0.25">
      <c r="B555" s="69">
        <v>519</v>
      </c>
      <c r="C555" s="5">
        <v>42236</v>
      </c>
      <c r="D555" s="6" t="s">
        <v>14</v>
      </c>
      <c r="E555" s="6" t="s">
        <v>84</v>
      </c>
      <c r="F555" s="7">
        <v>4618.32</v>
      </c>
      <c r="G555" s="7">
        <v>738.93</v>
      </c>
      <c r="H555" s="7">
        <f t="shared" si="77"/>
        <v>5357.25</v>
      </c>
      <c r="I555" s="4" t="s">
        <v>55</v>
      </c>
      <c r="J555" s="34" t="s">
        <v>10</v>
      </c>
      <c r="K555" s="4">
        <v>10827759</v>
      </c>
      <c r="L555" s="4">
        <v>4</v>
      </c>
      <c r="M555" s="4">
        <v>3100</v>
      </c>
      <c r="N555" s="4">
        <v>315</v>
      </c>
      <c r="O555" s="5">
        <v>42240</v>
      </c>
      <c r="P555" s="6" t="s">
        <v>11</v>
      </c>
      <c r="Q555" s="15"/>
      <c r="R555" s="17">
        <f t="shared" si="79"/>
        <v>738.93119999999999</v>
      </c>
      <c r="S555" s="17">
        <f t="shared" si="75"/>
        <v>1.2000000000398359E-3</v>
      </c>
    </row>
    <row r="556" spans="2:19" x14ac:dyDescent="0.25">
      <c r="B556" s="69">
        <v>520</v>
      </c>
      <c r="C556" s="5">
        <v>42236</v>
      </c>
      <c r="D556" s="6" t="s">
        <v>14</v>
      </c>
      <c r="E556" s="6" t="s">
        <v>78</v>
      </c>
      <c r="F556" s="7">
        <v>4288.28</v>
      </c>
      <c r="G556" s="7">
        <v>686.12</v>
      </c>
      <c r="H556" s="7">
        <f t="shared" si="77"/>
        <v>4974.3999999999996</v>
      </c>
      <c r="I556" s="4" t="s">
        <v>55</v>
      </c>
      <c r="J556" s="34" t="s">
        <v>10</v>
      </c>
      <c r="K556" s="4">
        <v>10827760</v>
      </c>
      <c r="L556" s="4">
        <v>4</v>
      </c>
      <c r="M556" s="4">
        <v>3100</v>
      </c>
      <c r="N556" s="4">
        <v>315</v>
      </c>
      <c r="O556" s="5">
        <v>42240</v>
      </c>
      <c r="P556" s="6" t="s">
        <v>11</v>
      </c>
      <c r="Q556" s="15"/>
      <c r="R556" s="17">
        <f t="shared" si="79"/>
        <v>686.12479999999994</v>
      </c>
      <c r="S556" s="17">
        <f t="shared" si="75"/>
        <v>4.7999999999319698E-3</v>
      </c>
    </row>
    <row r="557" spans="2:19" x14ac:dyDescent="0.25">
      <c r="B557" s="69">
        <v>521</v>
      </c>
      <c r="C557" s="5">
        <v>42236</v>
      </c>
      <c r="D557" s="6" t="s">
        <v>14</v>
      </c>
      <c r="E557" s="6" t="s">
        <v>63</v>
      </c>
      <c r="F557" s="7">
        <v>1377.62</v>
      </c>
      <c r="G557" s="7">
        <v>220.42</v>
      </c>
      <c r="H557" s="7">
        <f t="shared" si="77"/>
        <v>1598.04</v>
      </c>
      <c r="I557" s="4" t="s">
        <v>55</v>
      </c>
      <c r="J557" s="34" t="s">
        <v>10</v>
      </c>
      <c r="K557" s="4">
        <v>10827763</v>
      </c>
      <c r="L557" s="4">
        <v>4</v>
      </c>
      <c r="M557" s="4">
        <v>3100</v>
      </c>
      <c r="N557" s="4">
        <v>315</v>
      </c>
      <c r="O557" s="5">
        <v>42240</v>
      </c>
      <c r="P557" s="6" t="s">
        <v>11</v>
      </c>
      <c r="Q557" s="15"/>
      <c r="R557" s="17">
        <f t="shared" si="79"/>
        <v>220.41919999999999</v>
      </c>
      <c r="S557" s="17">
        <f t="shared" si="75"/>
        <v>-7.9999999999813554E-4</v>
      </c>
    </row>
    <row r="558" spans="2:19" x14ac:dyDescent="0.25">
      <c r="B558" s="69">
        <v>522</v>
      </c>
      <c r="C558" s="5">
        <v>42236</v>
      </c>
      <c r="D558" s="6" t="s">
        <v>14</v>
      </c>
      <c r="E558" s="6" t="s">
        <v>41</v>
      </c>
      <c r="F558" s="7">
        <v>5263</v>
      </c>
      <c r="G558" s="7">
        <v>0</v>
      </c>
      <c r="H558" s="7">
        <f t="shared" si="77"/>
        <v>5263</v>
      </c>
      <c r="I558" s="4" t="s">
        <v>55</v>
      </c>
      <c r="J558" s="34" t="s">
        <v>10</v>
      </c>
      <c r="K558" s="4">
        <v>10827767</v>
      </c>
      <c r="L558" s="4">
        <v>4</v>
      </c>
      <c r="M558" s="4">
        <v>3100</v>
      </c>
      <c r="N558" s="4">
        <v>315</v>
      </c>
      <c r="O558" s="5">
        <v>42240</v>
      </c>
      <c r="P558" s="6" t="s">
        <v>11</v>
      </c>
      <c r="Q558" s="15"/>
      <c r="R558" s="17">
        <v>0</v>
      </c>
      <c r="S558" s="17">
        <f t="shared" si="75"/>
        <v>0</v>
      </c>
    </row>
    <row r="559" spans="2:19" x14ac:dyDescent="0.25">
      <c r="B559" s="69">
        <v>523</v>
      </c>
      <c r="C559" s="5">
        <v>42242</v>
      </c>
      <c r="D559" s="6" t="s">
        <v>14</v>
      </c>
      <c r="E559" s="6" t="s">
        <v>539</v>
      </c>
      <c r="F559" s="7">
        <v>1982.76</v>
      </c>
      <c r="G559" s="7">
        <v>317.24</v>
      </c>
      <c r="H559" s="7">
        <f t="shared" si="77"/>
        <v>2300</v>
      </c>
      <c r="I559" s="4" t="s">
        <v>22</v>
      </c>
      <c r="J559" s="34" t="s">
        <v>23</v>
      </c>
      <c r="K559" s="4">
        <v>63</v>
      </c>
      <c r="L559" s="4">
        <v>4</v>
      </c>
      <c r="M559" s="4">
        <v>3400</v>
      </c>
      <c r="N559" s="4">
        <v>342</v>
      </c>
      <c r="O559" s="5">
        <v>42242</v>
      </c>
      <c r="P559" s="6" t="s">
        <v>11</v>
      </c>
      <c r="Q559" s="15"/>
      <c r="R559" s="17">
        <f t="shared" ref="R559:R575" si="80">F559*0.16</f>
        <v>317.24160000000001</v>
      </c>
      <c r="S559" s="17">
        <f t="shared" si="75"/>
        <v>1.5999999999962711E-3</v>
      </c>
    </row>
    <row r="560" spans="2:19" x14ac:dyDescent="0.25">
      <c r="B560" s="69">
        <v>524</v>
      </c>
      <c r="C560" s="5">
        <v>42242</v>
      </c>
      <c r="D560" s="6" t="s">
        <v>14</v>
      </c>
      <c r="E560" s="6" t="s">
        <v>538</v>
      </c>
      <c r="F560" s="7">
        <v>594.83000000000004</v>
      </c>
      <c r="G560" s="7">
        <v>95.17</v>
      </c>
      <c r="H560" s="7">
        <f>SUM(F560:G560)</f>
        <v>690</v>
      </c>
      <c r="I560" s="4" t="s">
        <v>22</v>
      </c>
      <c r="J560" s="34" t="s">
        <v>23</v>
      </c>
      <c r="K560" s="4">
        <v>64</v>
      </c>
      <c r="L560" s="4">
        <v>4</v>
      </c>
      <c r="M560" s="4">
        <v>3400</v>
      </c>
      <c r="N560" s="4">
        <v>342</v>
      </c>
      <c r="O560" s="5">
        <v>42242</v>
      </c>
      <c r="P560" s="6" t="s">
        <v>11</v>
      </c>
      <c r="Q560" s="15"/>
      <c r="R560" s="17">
        <f t="shared" si="80"/>
        <v>95.172800000000009</v>
      </c>
      <c r="S560" s="17">
        <f t="shared" ref="S560:S577" si="81">R560-G560</f>
        <v>2.8000000000076852E-3</v>
      </c>
    </row>
    <row r="561" spans="1:19" x14ac:dyDescent="0.25">
      <c r="B561" s="69">
        <v>525</v>
      </c>
      <c r="C561" s="5">
        <v>42243</v>
      </c>
      <c r="D561" s="6" t="s">
        <v>14</v>
      </c>
      <c r="E561" s="6" t="s">
        <v>75</v>
      </c>
      <c r="F561" s="7">
        <f>G561/0.16</f>
        <v>314.6875</v>
      </c>
      <c r="G561" s="7">
        <v>50.35</v>
      </c>
      <c r="H561" s="7">
        <f>SUM(F561:G561)</f>
        <v>365.03750000000002</v>
      </c>
      <c r="I561" s="4" t="s">
        <v>22</v>
      </c>
      <c r="J561" s="34" t="s">
        <v>59</v>
      </c>
      <c r="K561" s="4">
        <v>9128</v>
      </c>
      <c r="L561" s="4">
        <v>4</v>
      </c>
      <c r="M561" s="4">
        <v>2600</v>
      </c>
      <c r="N561" s="4">
        <v>261</v>
      </c>
      <c r="O561" s="5">
        <v>42243</v>
      </c>
      <c r="P561" s="6" t="s">
        <v>11</v>
      </c>
      <c r="Q561" s="15"/>
      <c r="R561" s="17">
        <f t="shared" si="80"/>
        <v>50.35</v>
      </c>
      <c r="S561" s="17">
        <f t="shared" si="81"/>
        <v>0</v>
      </c>
    </row>
    <row r="562" spans="1:19" x14ac:dyDescent="0.25">
      <c r="B562" s="69">
        <v>526</v>
      </c>
      <c r="C562" s="5">
        <v>42243</v>
      </c>
      <c r="D562" s="6" t="s">
        <v>14</v>
      </c>
      <c r="E562" s="6" t="s">
        <v>232</v>
      </c>
      <c r="F562" s="7">
        <v>18249.03</v>
      </c>
      <c r="G562" s="7">
        <v>2919.84</v>
      </c>
      <c r="H562" s="7">
        <f t="shared" ref="H562:H569" si="82">SUM(F562:G562)</f>
        <v>21168.87</v>
      </c>
      <c r="I562" s="4" t="s">
        <v>55</v>
      </c>
      <c r="J562" s="34" t="s">
        <v>25</v>
      </c>
      <c r="K562" s="4" t="s">
        <v>540</v>
      </c>
      <c r="L562" s="4">
        <v>4</v>
      </c>
      <c r="M562" s="4">
        <v>2400</v>
      </c>
      <c r="N562" s="4">
        <v>249</v>
      </c>
      <c r="O562" s="5">
        <v>42243</v>
      </c>
      <c r="P562" s="6" t="s">
        <v>11</v>
      </c>
      <c r="Q562" s="15"/>
      <c r="R562" s="17">
        <f t="shared" si="80"/>
        <v>2919.8447999999999</v>
      </c>
      <c r="S562" s="17">
        <f t="shared" si="81"/>
        <v>4.7999999997045961E-3</v>
      </c>
    </row>
    <row r="563" spans="1:19" x14ac:dyDescent="0.25">
      <c r="B563" s="69">
        <v>527</v>
      </c>
      <c r="C563" s="5">
        <v>42243</v>
      </c>
      <c r="D563" s="6" t="s">
        <v>14</v>
      </c>
      <c r="E563" s="6" t="s">
        <v>407</v>
      </c>
      <c r="F563" s="7">
        <v>27044.79</v>
      </c>
      <c r="G563" s="7">
        <v>4327.17</v>
      </c>
      <c r="H563" s="7">
        <f t="shared" si="82"/>
        <v>31371.96</v>
      </c>
      <c r="I563" s="4" t="s">
        <v>55</v>
      </c>
      <c r="J563" s="34" t="s">
        <v>25</v>
      </c>
      <c r="K563" s="4" t="s">
        <v>541</v>
      </c>
      <c r="L563" s="4">
        <v>4</v>
      </c>
      <c r="M563" s="4">
        <v>2400</v>
      </c>
      <c r="N563" s="4">
        <v>249</v>
      </c>
      <c r="O563" s="5">
        <v>42243</v>
      </c>
      <c r="P563" s="6" t="s">
        <v>11</v>
      </c>
      <c r="Q563" s="15"/>
      <c r="R563" s="17">
        <f t="shared" si="80"/>
        <v>4327.1664000000001</v>
      </c>
      <c r="S563" s="17">
        <f t="shared" si="81"/>
        <v>-3.6000000000058208E-3</v>
      </c>
    </row>
    <row r="564" spans="1:19" s="15" customFormat="1" x14ac:dyDescent="0.25">
      <c r="A564" s="71"/>
      <c r="B564" s="69">
        <v>528</v>
      </c>
      <c r="C564" s="5">
        <v>42243</v>
      </c>
      <c r="D564" s="6" t="s">
        <v>14</v>
      </c>
      <c r="E564" s="6" t="s">
        <v>544</v>
      </c>
      <c r="F564" s="7">
        <v>8834.4</v>
      </c>
      <c r="G564" s="7">
        <v>1413.5</v>
      </c>
      <c r="H564" s="7">
        <f t="shared" si="82"/>
        <v>10247.9</v>
      </c>
      <c r="I564" s="4" t="s">
        <v>55</v>
      </c>
      <c r="J564" s="34" t="s">
        <v>25</v>
      </c>
      <c r="K564" s="4" t="s">
        <v>542</v>
      </c>
      <c r="L564" s="4">
        <v>4</v>
      </c>
      <c r="M564" s="4">
        <v>2400</v>
      </c>
      <c r="N564" s="4">
        <v>249</v>
      </c>
      <c r="O564" s="5">
        <v>42243</v>
      </c>
      <c r="P564" s="6" t="s">
        <v>11</v>
      </c>
      <c r="R564" s="17">
        <f t="shared" si="80"/>
        <v>1413.5039999999999</v>
      </c>
      <c r="S564" s="17">
        <f t="shared" si="81"/>
        <v>3.9999999999054126E-3</v>
      </c>
    </row>
    <row r="565" spans="1:19" s="15" customFormat="1" x14ac:dyDescent="0.25">
      <c r="A565" s="71"/>
      <c r="B565" s="69">
        <v>529</v>
      </c>
      <c r="C565" s="5">
        <v>42243</v>
      </c>
      <c r="D565" s="6" t="s">
        <v>14</v>
      </c>
      <c r="E565" s="6" t="s">
        <v>544</v>
      </c>
      <c r="F565" s="7">
        <v>32078.69</v>
      </c>
      <c r="G565" s="7">
        <v>5132.59</v>
      </c>
      <c r="H565" s="7">
        <f t="shared" si="82"/>
        <v>37211.279999999999</v>
      </c>
      <c r="I565" s="4" t="s">
        <v>55</v>
      </c>
      <c r="J565" s="34" t="s">
        <v>25</v>
      </c>
      <c r="K565" s="4" t="s">
        <v>543</v>
      </c>
      <c r="L565" s="4">
        <v>4</v>
      </c>
      <c r="M565" s="4">
        <v>2400</v>
      </c>
      <c r="N565" s="4">
        <v>249</v>
      </c>
      <c r="O565" s="5">
        <v>42243</v>
      </c>
      <c r="P565" s="6" t="s">
        <v>11</v>
      </c>
      <c r="R565" s="17">
        <f t="shared" si="80"/>
        <v>5132.5904</v>
      </c>
      <c r="S565" s="17">
        <f t="shared" si="81"/>
        <v>3.9999999989959178E-4</v>
      </c>
    </row>
    <row r="566" spans="1:19" s="15" customFormat="1" x14ac:dyDescent="0.25">
      <c r="A566" s="71"/>
      <c r="B566" s="69">
        <v>530</v>
      </c>
      <c r="C566" s="5">
        <v>42247</v>
      </c>
      <c r="D566" s="6" t="s">
        <v>14</v>
      </c>
      <c r="E566" s="6" t="s">
        <v>15</v>
      </c>
      <c r="F566" s="7">
        <v>10872.48</v>
      </c>
      <c r="G566" s="7">
        <v>1739.59</v>
      </c>
      <c r="H566" s="7">
        <f t="shared" si="82"/>
        <v>12612.07</v>
      </c>
      <c r="I566" s="4" t="s">
        <v>55</v>
      </c>
      <c r="J566" s="34" t="s">
        <v>10</v>
      </c>
      <c r="K566" s="4">
        <v>131110656111</v>
      </c>
      <c r="L566" s="4">
        <v>4</v>
      </c>
      <c r="M566" s="4">
        <v>3100</v>
      </c>
      <c r="N566" s="4">
        <v>311</v>
      </c>
      <c r="O566" s="5">
        <v>42247</v>
      </c>
      <c r="P566" s="6" t="s">
        <v>11</v>
      </c>
      <c r="R566" s="17">
        <f t="shared" si="80"/>
        <v>1739.5968</v>
      </c>
      <c r="S566" s="17">
        <f t="shared" si="81"/>
        <v>6.8000000001120497E-3</v>
      </c>
    </row>
    <row r="567" spans="1:19" s="15" customFormat="1" x14ac:dyDescent="0.25">
      <c r="A567" s="71"/>
      <c r="B567" s="69">
        <v>531</v>
      </c>
      <c r="C567" s="5">
        <v>42247</v>
      </c>
      <c r="D567" s="6" t="s">
        <v>14</v>
      </c>
      <c r="E567" s="6" t="s">
        <v>16</v>
      </c>
      <c r="F567" s="7">
        <v>38893.43</v>
      </c>
      <c r="G567" s="7">
        <v>6222.94</v>
      </c>
      <c r="H567" s="7">
        <f t="shared" si="82"/>
        <v>45116.37</v>
      </c>
      <c r="I567" s="4" t="s">
        <v>55</v>
      </c>
      <c r="J567" s="34" t="s">
        <v>10</v>
      </c>
      <c r="K567" s="4">
        <v>131110656103</v>
      </c>
      <c r="L567" s="4">
        <v>4</v>
      </c>
      <c r="M567" s="4">
        <v>3100</v>
      </c>
      <c r="N567" s="4">
        <v>311</v>
      </c>
      <c r="O567" s="5">
        <v>42247</v>
      </c>
      <c r="P567" s="6" t="s">
        <v>11</v>
      </c>
      <c r="R567" s="17">
        <f t="shared" si="80"/>
        <v>6222.9488000000001</v>
      </c>
      <c r="S567" s="17">
        <f t="shared" si="81"/>
        <v>8.8000000005195034E-3</v>
      </c>
    </row>
    <row r="568" spans="1:19" s="15" customFormat="1" x14ac:dyDescent="0.25">
      <c r="A568" s="71"/>
      <c r="B568" s="69">
        <v>532</v>
      </c>
      <c r="C568" s="5">
        <v>42247</v>
      </c>
      <c r="D568" s="6" t="s">
        <v>14</v>
      </c>
      <c r="E568" s="6" t="s">
        <v>45</v>
      </c>
      <c r="F568" s="7">
        <v>4790.1099999999997</v>
      </c>
      <c r="G568" s="7">
        <v>766.41</v>
      </c>
      <c r="H568" s="7">
        <f t="shared" si="82"/>
        <v>5556.5199999999995</v>
      </c>
      <c r="I568" s="4" t="s">
        <v>55</v>
      </c>
      <c r="J568" s="34" t="s">
        <v>10</v>
      </c>
      <c r="K568" s="4">
        <v>10882307</v>
      </c>
      <c r="L568" s="4">
        <v>4</v>
      </c>
      <c r="M568" s="4">
        <v>3100</v>
      </c>
      <c r="N568" s="4">
        <v>311</v>
      </c>
      <c r="O568" s="5">
        <v>42247</v>
      </c>
      <c r="P568" s="6" t="s">
        <v>11</v>
      </c>
      <c r="R568" s="17">
        <f t="shared" si="80"/>
        <v>766.41759999999999</v>
      </c>
      <c r="S568" s="17">
        <f t="shared" si="81"/>
        <v>7.6000000000249202E-3</v>
      </c>
    </row>
    <row r="569" spans="1:19" x14ac:dyDescent="0.25">
      <c r="B569" s="69">
        <v>533</v>
      </c>
      <c r="C569" s="5">
        <v>42247</v>
      </c>
      <c r="D569" s="6" t="s">
        <v>14</v>
      </c>
      <c r="E569" s="6" t="s">
        <v>44</v>
      </c>
      <c r="F569" s="7">
        <v>2902.77</v>
      </c>
      <c r="G569" s="7">
        <v>464.44</v>
      </c>
      <c r="H569" s="7">
        <f t="shared" si="82"/>
        <v>3367.21</v>
      </c>
      <c r="I569" s="4" t="s">
        <v>55</v>
      </c>
      <c r="J569" s="34" t="s">
        <v>10</v>
      </c>
      <c r="K569" s="4">
        <v>10882308</v>
      </c>
      <c r="L569" s="4">
        <v>4</v>
      </c>
      <c r="M569" s="4">
        <v>3100</v>
      </c>
      <c r="N569" s="4">
        <v>311</v>
      </c>
      <c r="O569" s="5">
        <v>42247</v>
      </c>
      <c r="P569" s="6" t="s">
        <v>11</v>
      </c>
      <c r="Q569" s="15"/>
      <c r="R569" s="17">
        <f t="shared" si="80"/>
        <v>464.44319999999999</v>
      </c>
      <c r="S569" s="17">
        <f t="shared" si="81"/>
        <v>3.1999999999925421E-3</v>
      </c>
    </row>
    <row r="570" spans="1:19" x14ac:dyDescent="0.25">
      <c r="B570" s="69">
        <v>534</v>
      </c>
      <c r="C570" s="5">
        <v>42247</v>
      </c>
      <c r="D570" s="6" t="s">
        <v>14</v>
      </c>
      <c r="E570" s="6" t="s">
        <v>551</v>
      </c>
      <c r="F570" s="7">
        <f>G570/0.16</f>
        <v>28095.749999999996</v>
      </c>
      <c r="G570" s="7">
        <v>4495.32</v>
      </c>
      <c r="H570" s="7">
        <f t="shared" ref="H570:H577" si="83">SUM(F570:G570)</f>
        <v>32591.069999999996</v>
      </c>
      <c r="I570" s="4" t="s">
        <v>545</v>
      </c>
      <c r="J570" s="34" t="s">
        <v>18</v>
      </c>
      <c r="K570" s="4" t="s">
        <v>546</v>
      </c>
      <c r="L570" s="4">
        <v>4</v>
      </c>
      <c r="M570" s="4">
        <v>2600</v>
      </c>
      <c r="N570" s="4">
        <v>261</v>
      </c>
      <c r="O570" s="5">
        <v>42247</v>
      </c>
      <c r="P570" s="6" t="s">
        <v>11</v>
      </c>
      <c r="Q570" s="15"/>
      <c r="R570" s="17">
        <f t="shared" si="80"/>
        <v>4495.32</v>
      </c>
      <c r="S570" s="17">
        <f t="shared" si="81"/>
        <v>0</v>
      </c>
    </row>
    <row r="571" spans="1:19" x14ac:dyDescent="0.25">
      <c r="B571" s="69">
        <v>535</v>
      </c>
      <c r="C571" s="5">
        <v>42247</v>
      </c>
      <c r="D571" s="6" t="s">
        <v>14</v>
      </c>
      <c r="E571" s="6" t="s">
        <v>552</v>
      </c>
      <c r="F571" s="7">
        <f>G571/0.16</f>
        <v>7937.25</v>
      </c>
      <c r="G571" s="7">
        <v>1269.96</v>
      </c>
      <c r="H571" s="7">
        <f t="shared" si="83"/>
        <v>9207.2099999999991</v>
      </c>
      <c r="I571" s="4" t="s">
        <v>545</v>
      </c>
      <c r="J571" s="34" t="s">
        <v>18</v>
      </c>
      <c r="K571" s="4" t="s">
        <v>547</v>
      </c>
      <c r="L571" s="4">
        <v>4</v>
      </c>
      <c r="M571" s="4">
        <v>2600</v>
      </c>
      <c r="N571" s="4">
        <v>261</v>
      </c>
      <c r="O571" s="5">
        <v>42247</v>
      </c>
      <c r="P571" s="6" t="s">
        <v>11</v>
      </c>
      <c r="Q571" s="15"/>
      <c r="R571" s="17">
        <f t="shared" si="80"/>
        <v>1269.96</v>
      </c>
      <c r="S571" s="17">
        <f t="shared" si="81"/>
        <v>0</v>
      </c>
    </row>
    <row r="572" spans="1:19" s="15" customFormat="1" x14ac:dyDescent="0.25">
      <c r="A572" s="71"/>
      <c r="B572" s="69">
        <v>536</v>
      </c>
      <c r="C572" s="5">
        <v>42247</v>
      </c>
      <c r="D572" s="6" t="s">
        <v>14</v>
      </c>
      <c r="E572" s="6" t="s">
        <v>553</v>
      </c>
      <c r="F572" s="7">
        <f>G572/0.16</f>
        <v>7179.875</v>
      </c>
      <c r="G572" s="7">
        <v>1148.78</v>
      </c>
      <c r="H572" s="7">
        <f t="shared" si="83"/>
        <v>8328.6550000000007</v>
      </c>
      <c r="I572" s="4" t="s">
        <v>545</v>
      </c>
      <c r="J572" s="34" t="s">
        <v>18</v>
      </c>
      <c r="K572" s="4" t="s">
        <v>548</v>
      </c>
      <c r="L572" s="4">
        <v>4</v>
      </c>
      <c r="M572" s="4">
        <v>2600</v>
      </c>
      <c r="N572" s="4">
        <v>261</v>
      </c>
      <c r="O572" s="5">
        <v>42247</v>
      </c>
      <c r="P572" s="6" t="s">
        <v>11</v>
      </c>
      <c r="R572" s="17">
        <f t="shared" si="80"/>
        <v>1148.78</v>
      </c>
      <c r="S572" s="17">
        <f t="shared" si="81"/>
        <v>0</v>
      </c>
    </row>
    <row r="573" spans="1:19" s="15" customFormat="1" x14ac:dyDescent="0.25">
      <c r="A573" s="71"/>
      <c r="B573" s="69">
        <v>537</v>
      </c>
      <c r="C573" s="5">
        <v>42247</v>
      </c>
      <c r="D573" s="6" t="s">
        <v>8</v>
      </c>
      <c r="E573" s="6" t="s">
        <v>554</v>
      </c>
      <c r="F573" s="7">
        <f>G573/0.16</f>
        <v>545.1875</v>
      </c>
      <c r="G573" s="7">
        <v>87.23</v>
      </c>
      <c r="H573" s="7">
        <f t="shared" si="83"/>
        <v>632.41750000000002</v>
      </c>
      <c r="I573" s="4" t="s">
        <v>545</v>
      </c>
      <c r="J573" s="34" t="s">
        <v>18</v>
      </c>
      <c r="K573" s="4" t="s">
        <v>549</v>
      </c>
      <c r="L573" s="4">
        <v>2</v>
      </c>
      <c r="M573" s="4">
        <v>2600</v>
      </c>
      <c r="N573" s="4">
        <v>261</v>
      </c>
      <c r="O573" s="5">
        <v>42247</v>
      </c>
      <c r="P573" s="6" t="s">
        <v>11</v>
      </c>
      <c r="R573" s="17">
        <f t="shared" si="80"/>
        <v>87.23</v>
      </c>
      <c r="S573" s="17">
        <f t="shared" si="81"/>
        <v>0</v>
      </c>
    </row>
    <row r="574" spans="1:19" s="15" customFormat="1" x14ac:dyDescent="0.25">
      <c r="A574" s="71"/>
      <c r="B574" s="69">
        <v>538</v>
      </c>
      <c r="C574" s="5">
        <v>42247</v>
      </c>
      <c r="D574" s="6" t="s">
        <v>20</v>
      </c>
      <c r="E574" s="6" t="s">
        <v>555</v>
      </c>
      <c r="F574" s="7">
        <f>G574/0.16</f>
        <v>671</v>
      </c>
      <c r="G574" s="7">
        <v>107.36</v>
      </c>
      <c r="H574" s="7">
        <f t="shared" si="83"/>
        <v>778.36</v>
      </c>
      <c r="I574" s="4" t="s">
        <v>545</v>
      </c>
      <c r="J574" s="34" t="s">
        <v>18</v>
      </c>
      <c r="K574" s="4" t="s">
        <v>550</v>
      </c>
      <c r="L574" s="4">
        <v>1</v>
      </c>
      <c r="M574" s="4">
        <v>2600</v>
      </c>
      <c r="N574" s="4">
        <v>261</v>
      </c>
      <c r="O574" s="5">
        <v>42247</v>
      </c>
      <c r="P574" s="6" t="s">
        <v>11</v>
      </c>
      <c r="R574" s="17">
        <f t="shared" si="80"/>
        <v>107.36</v>
      </c>
      <c r="S574" s="17">
        <f t="shared" si="81"/>
        <v>0</v>
      </c>
    </row>
    <row r="575" spans="1:19" s="15" customFormat="1" x14ac:dyDescent="0.25">
      <c r="A575" s="71"/>
      <c r="B575" s="69">
        <v>539</v>
      </c>
      <c r="C575" s="5">
        <v>42247</v>
      </c>
      <c r="D575" s="6" t="s">
        <v>14</v>
      </c>
      <c r="E575" s="6" t="s">
        <v>559</v>
      </c>
      <c r="F575" s="7">
        <v>155.16999999999999</v>
      </c>
      <c r="G575" s="7">
        <v>24.83</v>
      </c>
      <c r="H575" s="7">
        <f t="shared" si="83"/>
        <v>180</v>
      </c>
      <c r="I575" s="4" t="s">
        <v>22</v>
      </c>
      <c r="J575" s="34" t="s">
        <v>93</v>
      </c>
      <c r="K575" s="5" t="s">
        <v>558</v>
      </c>
      <c r="L575" s="4">
        <v>4</v>
      </c>
      <c r="M575" s="4">
        <v>2900</v>
      </c>
      <c r="N575" s="4">
        <v>296</v>
      </c>
      <c r="O575" s="5">
        <v>42247</v>
      </c>
      <c r="P575" s="6" t="s">
        <v>11</v>
      </c>
      <c r="R575" s="17">
        <f t="shared" si="80"/>
        <v>24.827199999999998</v>
      </c>
      <c r="S575" s="17">
        <f t="shared" si="81"/>
        <v>-2.8000000000005798E-3</v>
      </c>
    </row>
    <row r="576" spans="1:19" x14ac:dyDescent="0.25">
      <c r="B576" s="69">
        <v>540</v>
      </c>
      <c r="C576" s="5">
        <v>42247</v>
      </c>
      <c r="D576" s="6" t="s">
        <v>14</v>
      </c>
      <c r="E576" s="6" t="s">
        <v>560</v>
      </c>
      <c r="F576" s="7">
        <v>1308.8</v>
      </c>
      <c r="G576" s="7">
        <v>0</v>
      </c>
      <c r="H576" s="7">
        <f t="shared" si="83"/>
        <v>1308.8</v>
      </c>
      <c r="I576" s="4" t="s">
        <v>22</v>
      </c>
      <c r="J576" s="34" t="s">
        <v>562</v>
      </c>
      <c r="K576" s="5" t="s">
        <v>556</v>
      </c>
      <c r="L576" s="4">
        <v>4</v>
      </c>
      <c r="M576" s="4">
        <v>1200</v>
      </c>
      <c r="N576" s="4">
        <v>122</v>
      </c>
      <c r="O576" s="5">
        <v>42247</v>
      </c>
      <c r="P576" s="6" t="s">
        <v>11</v>
      </c>
      <c r="Q576" s="15"/>
      <c r="R576" s="17">
        <v>0</v>
      </c>
      <c r="S576" s="17">
        <f t="shared" si="81"/>
        <v>0</v>
      </c>
    </row>
    <row r="577" spans="1:19" x14ac:dyDescent="0.25">
      <c r="B577" s="69">
        <v>541</v>
      </c>
      <c r="C577" s="5">
        <v>42247</v>
      </c>
      <c r="D577" s="6" t="s">
        <v>14</v>
      </c>
      <c r="E577" s="6" t="s">
        <v>561</v>
      </c>
      <c r="F577" s="7">
        <v>1834.7</v>
      </c>
      <c r="G577" s="7">
        <v>0</v>
      </c>
      <c r="H577" s="7">
        <f t="shared" si="83"/>
        <v>1834.7</v>
      </c>
      <c r="I577" s="4" t="s">
        <v>22</v>
      </c>
      <c r="J577" s="34" t="s">
        <v>563</v>
      </c>
      <c r="K577" s="5" t="s">
        <v>557</v>
      </c>
      <c r="L577" s="4">
        <v>4</v>
      </c>
      <c r="M577" s="4">
        <v>1200</v>
      </c>
      <c r="N577" s="4">
        <v>122</v>
      </c>
      <c r="O577" s="5">
        <v>42247</v>
      </c>
      <c r="P577" s="6" t="s">
        <v>11</v>
      </c>
      <c r="Q577" s="15"/>
      <c r="R577" s="17">
        <v>0</v>
      </c>
      <c r="S577" s="17">
        <f t="shared" si="81"/>
        <v>0</v>
      </c>
    </row>
    <row r="578" spans="1:19" s="15" customFormat="1" x14ac:dyDescent="0.25">
      <c r="A578" s="71"/>
      <c r="B578" s="84"/>
      <c r="C578" s="82"/>
      <c r="D578" s="83"/>
      <c r="E578" s="22"/>
      <c r="F578" s="68"/>
      <c r="G578" s="68"/>
      <c r="H578" s="68"/>
      <c r="I578" s="85"/>
      <c r="J578" s="86"/>
      <c r="K578" s="20"/>
      <c r="L578" s="20"/>
      <c r="M578" s="20"/>
      <c r="N578" s="20"/>
      <c r="O578" s="21"/>
      <c r="P578" s="87"/>
      <c r="R578" s="17"/>
      <c r="S578" s="17"/>
    </row>
    <row r="579" spans="1:19" s="15" customFormat="1" x14ac:dyDescent="0.25">
      <c r="A579" s="71"/>
      <c r="B579" s="51" t="s">
        <v>69</v>
      </c>
      <c r="C579" s="44" t="s">
        <v>69</v>
      </c>
      <c r="D579" s="24" t="s">
        <v>69</v>
      </c>
      <c r="E579" s="30" t="s">
        <v>69</v>
      </c>
      <c r="F579" s="28" t="s">
        <v>69</v>
      </c>
      <c r="G579" s="28" t="s">
        <v>69</v>
      </c>
      <c r="H579" s="31" t="s">
        <v>69</v>
      </c>
      <c r="I579" s="29" t="s">
        <v>69</v>
      </c>
      <c r="J579" s="23" t="s">
        <v>69</v>
      </c>
      <c r="K579" s="20" t="s">
        <v>69</v>
      </c>
      <c r="L579" s="20" t="s">
        <v>69</v>
      </c>
      <c r="M579" s="20" t="s">
        <v>69</v>
      </c>
      <c r="N579" s="20" t="s">
        <v>69</v>
      </c>
      <c r="O579" s="21" t="s">
        <v>69</v>
      </c>
      <c r="P579" s="22" t="s">
        <v>69</v>
      </c>
      <c r="S579" s="38"/>
    </row>
    <row r="580" spans="1:19" s="15" customFormat="1" x14ac:dyDescent="0.25">
      <c r="A580" s="71"/>
      <c r="B580" s="89">
        <v>42248</v>
      </c>
      <c r="C580" s="89"/>
      <c r="D580" s="24" t="s">
        <v>69</v>
      </c>
      <c r="E580" s="30" t="s">
        <v>69</v>
      </c>
      <c r="F580" s="28" t="s">
        <v>69</v>
      </c>
      <c r="G580" s="28" t="s">
        <v>69</v>
      </c>
      <c r="H580" s="31" t="s">
        <v>69</v>
      </c>
      <c r="I580" s="29" t="s">
        <v>69</v>
      </c>
      <c r="J580" s="23" t="s">
        <v>69</v>
      </c>
      <c r="K580" s="20" t="s">
        <v>69</v>
      </c>
      <c r="L580" s="20" t="s">
        <v>69</v>
      </c>
      <c r="M580" s="20" t="s">
        <v>69</v>
      </c>
      <c r="N580" s="20" t="s">
        <v>69</v>
      </c>
      <c r="O580" s="21" t="s">
        <v>69</v>
      </c>
      <c r="P580" s="22" t="s">
        <v>69</v>
      </c>
    </row>
    <row r="581" spans="1:19" s="58" customFormat="1" ht="8.25" customHeight="1" x14ac:dyDescent="0.25">
      <c r="A581" s="70"/>
      <c r="B581" s="81"/>
      <c r="C581" s="59"/>
      <c r="D581" s="74"/>
      <c r="E581" s="74"/>
      <c r="F581" s="74"/>
      <c r="G581" s="75"/>
      <c r="H581" s="76"/>
      <c r="I581" s="77"/>
      <c r="J581" s="78"/>
      <c r="K581" s="77"/>
      <c r="L581" s="77"/>
      <c r="M581" s="77"/>
      <c r="N581" s="77"/>
      <c r="O581" s="79"/>
      <c r="P581" s="80"/>
    </row>
    <row r="582" spans="1:19" s="15" customFormat="1" x14ac:dyDescent="0.25">
      <c r="A582" s="71"/>
      <c r="B582" s="69">
        <v>542</v>
      </c>
      <c r="C582" s="5">
        <v>42248</v>
      </c>
      <c r="D582" s="6" t="s">
        <v>14</v>
      </c>
      <c r="E582" s="6" t="s">
        <v>564</v>
      </c>
      <c r="F582" s="7">
        <v>172.41</v>
      </c>
      <c r="G582" s="7">
        <v>27.59</v>
      </c>
      <c r="H582" s="7">
        <f>SUM(F582:G582)</f>
        <v>200</v>
      </c>
      <c r="I582" s="4" t="s">
        <v>22</v>
      </c>
      <c r="J582" s="34" t="s">
        <v>42</v>
      </c>
      <c r="K582" s="4">
        <v>7107</v>
      </c>
      <c r="L582" s="4">
        <v>4</v>
      </c>
      <c r="M582" s="4">
        <v>3100</v>
      </c>
      <c r="N582" s="4">
        <v>315</v>
      </c>
      <c r="O582" s="5">
        <v>42248</v>
      </c>
      <c r="P582" s="6" t="s">
        <v>11</v>
      </c>
      <c r="R582" s="17">
        <f>F582*0.16</f>
        <v>27.585599999999999</v>
      </c>
      <c r="S582" s="17">
        <f t="shared" ref="S582:S613" si="84">R582-G582</f>
        <v>-4.4000000000004036E-3</v>
      </c>
    </row>
    <row r="583" spans="1:19" s="15" customFormat="1" x14ac:dyDescent="0.25">
      <c r="A583" s="71"/>
      <c r="B583" s="69">
        <v>543</v>
      </c>
      <c r="C583" s="5">
        <v>42248</v>
      </c>
      <c r="D583" s="6" t="s">
        <v>14</v>
      </c>
      <c r="E583" s="6" t="s">
        <v>567</v>
      </c>
      <c r="F583" s="7">
        <v>500</v>
      </c>
      <c r="G583" s="7">
        <v>0</v>
      </c>
      <c r="H583" s="7">
        <f>SUM(F583:G583)</f>
        <v>500</v>
      </c>
      <c r="I583" s="4" t="s">
        <v>22</v>
      </c>
      <c r="J583" s="33" t="s">
        <v>565</v>
      </c>
      <c r="K583" s="4" t="s">
        <v>566</v>
      </c>
      <c r="L583" s="4">
        <v>4</v>
      </c>
      <c r="M583" s="4">
        <v>2900</v>
      </c>
      <c r="N583" s="4">
        <v>296</v>
      </c>
      <c r="O583" s="5">
        <v>42248</v>
      </c>
      <c r="P583" s="6" t="s">
        <v>11</v>
      </c>
      <c r="R583" s="17">
        <v>0</v>
      </c>
      <c r="S583" s="17">
        <f t="shared" si="84"/>
        <v>0</v>
      </c>
    </row>
    <row r="584" spans="1:19" s="15" customFormat="1" x14ac:dyDescent="0.25">
      <c r="A584" s="71"/>
      <c r="B584" s="69">
        <v>544</v>
      </c>
      <c r="C584" s="5">
        <v>42250</v>
      </c>
      <c r="D584" s="6" t="s">
        <v>14</v>
      </c>
      <c r="E584" s="6" t="s">
        <v>17</v>
      </c>
      <c r="F584" s="7">
        <v>5256.55</v>
      </c>
      <c r="G584" s="7">
        <v>841.04</v>
      </c>
      <c r="H584" s="7">
        <f>SUM(F584:G584)</f>
        <v>6097.59</v>
      </c>
      <c r="I584" s="4" t="s">
        <v>55</v>
      </c>
      <c r="J584" s="34" t="s">
        <v>10</v>
      </c>
      <c r="K584" s="4">
        <v>10909438</v>
      </c>
      <c r="L584" s="4">
        <v>4</v>
      </c>
      <c r="M584" s="4">
        <v>3100</v>
      </c>
      <c r="N584" s="4">
        <v>311</v>
      </c>
      <c r="O584" s="5">
        <v>42250</v>
      </c>
      <c r="P584" s="6" t="s">
        <v>11</v>
      </c>
      <c r="R584" s="17">
        <f t="shared" ref="R584:R597" si="85">F584*0.16</f>
        <v>841.048</v>
      </c>
      <c r="S584" s="17">
        <f t="shared" si="84"/>
        <v>8.0000000000381988E-3</v>
      </c>
    </row>
    <row r="585" spans="1:19" s="15" customFormat="1" x14ac:dyDescent="0.25">
      <c r="A585" s="71"/>
      <c r="B585" s="69">
        <v>545</v>
      </c>
      <c r="C585" s="5">
        <v>42251</v>
      </c>
      <c r="D585" s="6" t="s">
        <v>8</v>
      </c>
      <c r="E585" s="6" t="s">
        <v>9</v>
      </c>
      <c r="F585" s="7">
        <v>1859.65</v>
      </c>
      <c r="G585" s="7">
        <v>297.54000000000002</v>
      </c>
      <c r="H585" s="7">
        <f>SUM(F585:G585)</f>
        <v>2157.19</v>
      </c>
      <c r="I585" s="4" t="s">
        <v>55</v>
      </c>
      <c r="J585" s="34" t="s">
        <v>10</v>
      </c>
      <c r="K585" s="4">
        <v>131130755698</v>
      </c>
      <c r="L585" s="4">
        <v>2</v>
      </c>
      <c r="M585" s="4">
        <v>3100</v>
      </c>
      <c r="N585" s="4">
        <v>311</v>
      </c>
      <c r="O585" s="5">
        <v>42250</v>
      </c>
      <c r="P585" s="6" t="s">
        <v>11</v>
      </c>
      <c r="R585" s="17">
        <f t="shared" si="85"/>
        <v>297.54400000000004</v>
      </c>
      <c r="S585" s="17">
        <f t="shared" si="84"/>
        <v>4.0000000000190994E-3</v>
      </c>
    </row>
    <row r="586" spans="1:19" s="15" customFormat="1" x14ac:dyDescent="0.25">
      <c r="A586" s="71"/>
      <c r="B586" s="69">
        <v>546</v>
      </c>
      <c r="C586" s="5">
        <v>42254</v>
      </c>
      <c r="D586" s="6" t="s">
        <v>8</v>
      </c>
      <c r="E586" s="6" t="s">
        <v>12</v>
      </c>
      <c r="F586" s="7">
        <f>G586/0.16</f>
        <v>1000.4374999999999</v>
      </c>
      <c r="G586" s="7">
        <v>160.07</v>
      </c>
      <c r="H586" s="7">
        <f>SUM(F586:G586)</f>
        <v>1160.5074999999999</v>
      </c>
      <c r="I586" s="4" t="s">
        <v>55</v>
      </c>
      <c r="J586" s="8" t="s">
        <v>13</v>
      </c>
      <c r="K586" s="4">
        <v>60315080068960</v>
      </c>
      <c r="L586" s="4">
        <v>2</v>
      </c>
      <c r="M586" s="4">
        <v>3100</v>
      </c>
      <c r="N586" s="4">
        <v>314</v>
      </c>
      <c r="O586" s="5">
        <v>42250</v>
      </c>
      <c r="P586" s="6" t="s">
        <v>11</v>
      </c>
      <c r="R586" s="17">
        <f t="shared" si="85"/>
        <v>160.07</v>
      </c>
      <c r="S586" s="17">
        <f t="shared" si="84"/>
        <v>0</v>
      </c>
    </row>
    <row r="587" spans="1:19" s="15" customFormat="1" x14ac:dyDescent="0.25">
      <c r="A587" s="71"/>
      <c r="B587" s="69">
        <v>547</v>
      </c>
      <c r="C587" s="5">
        <v>42250</v>
      </c>
      <c r="D587" s="6" t="s">
        <v>20</v>
      </c>
      <c r="E587" s="6" t="s">
        <v>569</v>
      </c>
      <c r="F587" s="7">
        <f>H587/1.16</f>
        <v>49279.715517241384</v>
      </c>
      <c r="G587" s="7">
        <f>F587*0.16</f>
        <v>7884.7544827586216</v>
      </c>
      <c r="H587" s="7">
        <v>57164.47</v>
      </c>
      <c r="I587" s="4" t="s">
        <v>55</v>
      </c>
      <c r="J587" s="8" t="s">
        <v>568</v>
      </c>
      <c r="K587" s="4" t="s">
        <v>570</v>
      </c>
      <c r="L587" s="4">
        <v>1</v>
      </c>
      <c r="M587" s="4">
        <v>3500</v>
      </c>
      <c r="N587" s="4">
        <v>353</v>
      </c>
      <c r="O587" s="5">
        <v>42250</v>
      </c>
      <c r="P587" s="6" t="s">
        <v>11</v>
      </c>
      <c r="R587" s="17">
        <f t="shared" si="85"/>
        <v>7884.7544827586216</v>
      </c>
      <c r="S587" s="17">
        <f t="shared" si="84"/>
        <v>0</v>
      </c>
    </row>
    <row r="588" spans="1:19" s="15" customFormat="1" x14ac:dyDescent="0.25">
      <c r="A588" s="71"/>
      <c r="B588" s="69">
        <v>548</v>
      </c>
      <c r="C588" s="5">
        <v>42252</v>
      </c>
      <c r="D588" s="6" t="s">
        <v>14</v>
      </c>
      <c r="E588" s="6" t="s">
        <v>406</v>
      </c>
      <c r="F588" s="7">
        <v>196.57</v>
      </c>
      <c r="G588" s="7">
        <v>31.43</v>
      </c>
      <c r="H588" s="7">
        <f>SUM(F588:G588)</f>
        <v>228</v>
      </c>
      <c r="I588" s="4" t="s">
        <v>55</v>
      </c>
      <c r="J588" s="8" t="s">
        <v>571</v>
      </c>
      <c r="K588" s="4" t="s">
        <v>89</v>
      </c>
      <c r="L588" s="4">
        <v>4</v>
      </c>
      <c r="M588" s="4">
        <v>3500</v>
      </c>
      <c r="N588" s="4">
        <v>351</v>
      </c>
      <c r="O588" s="5">
        <v>42252</v>
      </c>
      <c r="P588" s="6" t="s">
        <v>11</v>
      </c>
      <c r="R588" s="17">
        <f t="shared" si="85"/>
        <v>31.4512</v>
      </c>
      <c r="S588" s="17">
        <f t="shared" si="84"/>
        <v>2.120000000000033E-2</v>
      </c>
    </row>
    <row r="589" spans="1:19" s="15" customFormat="1" x14ac:dyDescent="0.25">
      <c r="A589" s="71"/>
      <c r="B589" s="69">
        <v>549</v>
      </c>
      <c r="C589" s="5">
        <v>42254</v>
      </c>
      <c r="D589" s="6" t="s">
        <v>8</v>
      </c>
      <c r="E589" s="6" t="s">
        <v>572</v>
      </c>
      <c r="F589" s="7">
        <v>13250</v>
      </c>
      <c r="G589" s="7">
        <f>F589*0.16</f>
        <v>2120</v>
      </c>
      <c r="H589" s="7">
        <v>15370</v>
      </c>
      <c r="I589" s="4" t="s">
        <v>55</v>
      </c>
      <c r="J589" s="8" t="s">
        <v>573</v>
      </c>
      <c r="K589" s="4" t="s">
        <v>299</v>
      </c>
      <c r="L589" s="4">
        <v>2</v>
      </c>
      <c r="M589" s="4">
        <v>3300</v>
      </c>
      <c r="N589" s="4">
        <v>331</v>
      </c>
      <c r="O589" s="5">
        <v>42254</v>
      </c>
      <c r="P589" s="6" t="s">
        <v>11</v>
      </c>
      <c r="R589" s="17">
        <f t="shared" si="85"/>
        <v>2120</v>
      </c>
      <c r="S589" s="17">
        <f t="shared" si="84"/>
        <v>0</v>
      </c>
    </row>
    <row r="590" spans="1:19" s="15" customFormat="1" x14ac:dyDescent="0.25">
      <c r="A590" s="71"/>
      <c r="B590" s="69">
        <v>550</v>
      </c>
      <c r="C590" s="5">
        <v>42254</v>
      </c>
      <c r="D590" s="6" t="s">
        <v>14</v>
      </c>
      <c r="E590" s="6" t="s">
        <v>574</v>
      </c>
      <c r="F590" s="7">
        <v>14700</v>
      </c>
      <c r="G590" s="7">
        <v>2352</v>
      </c>
      <c r="H590" s="7">
        <f>SUM(F590:G590)</f>
        <v>17052</v>
      </c>
      <c r="I590" s="4" t="s">
        <v>55</v>
      </c>
      <c r="J590" s="8" t="s">
        <v>24</v>
      </c>
      <c r="K590" s="4">
        <v>269</v>
      </c>
      <c r="L590" s="4">
        <v>4</v>
      </c>
      <c r="M590" s="4">
        <v>2500</v>
      </c>
      <c r="N590" s="4">
        <v>259</v>
      </c>
      <c r="O590" s="5">
        <v>42254</v>
      </c>
      <c r="P590" s="6" t="s">
        <v>11</v>
      </c>
      <c r="R590" s="17">
        <f t="shared" si="85"/>
        <v>2352</v>
      </c>
      <c r="S590" s="17">
        <f t="shared" si="84"/>
        <v>0</v>
      </c>
    </row>
    <row r="591" spans="1:19" s="15" customFormat="1" x14ac:dyDescent="0.25">
      <c r="A591" s="71"/>
      <c r="B591" s="69">
        <v>551</v>
      </c>
      <c r="C591" s="5">
        <v>42254</v>
      </c>
      <c r="D591" s="6" t="s">
        <v>14</v>
      </c>
      <c r="E591" s="6" t="s">
        <v>578</v>
      </c>
      <c r="F591" s="45">
        <v>2700</v>
      </c>
      <c r="G591" s="45">
        <v>432</v>
      </c>
      <c r="H591" s="45">
        <f>SUM(F591:G591)</f>
        <v>3132</v>
      </c>
      <c r="I591" s="4" t="s">
        <v>575</v>
      </c>
      <c r="J591" s="8" t="s">
        <v>98</v>
      </c>
      <c r="K591" s="4" t="s">
        <v>575</v>
      </c>
      <c r="L591" s="4">
        <v>4</v>
      </c>
      <c r="M591" s="4">
        <v>3200</v>
      </c>
      <c r="N591" s="4">
        <v>326</v>
      </c>
      <c r="O591" s="5">
        <v>42255</v>
      </c>
      <c r="P591" s="6" t="s">
        <v>11</v>
      </c>
      <c r="R591" s="17">
        <f t="shared" si="85"/>
        <v>432</v>
      </c>
      <c r="S591" s="17">
        <f t="shared" si="84"/>
        <v>0</v>
      </c>
    </row>
    <row r="592" spans="1:19" s="15" customFormat="1" x14ac:dyDescent="0.25">
      <c r="A592" s="71"/>
      <c r="B592" s="69">
        <v>552</v>
      </c>
      <c r="C592" s="5">
        <v>42254</v>
      </c>
      <c r="D592" s="6" t="s">
        <v>14</v>
      </c>
      <c r="E592" s="6" t="s">
        <v>576</v>
      </c>
      <c r="F592" s="45">
        <v>450</v>
      </c>
      <c r="G592" s="45">
        <v>72</v>
      </c>
      <c r="H592" s="45">
        <f t="shared" ref="H592:H597" si="86">SUM(F592:G592)</f>
        <v>522</v>
      </c>
      <c r="I592" s="4" t="s">
        <v>575</v>
      </c>
      <c r="J592" s="8" t="s">
        <v>98</v>
      </c>
      <c r="K592" s="4" t="s">
        <v>575</v>
      </c>
      <c r="L592" s="4">
        <v>4</v>
      </c>
      <c r="M592" s="4">
        <v>2400</v>
      </c>
      <c r="N592" s="4">
        <v>249</v>
      </c>
      <c r="O592" s="5">
        <v>42255</v>
      </c>
      <c r="P592" s="6" t="s">
        <v>11</v>
      </c>
      <c r="R592" s="17">
        <f t="shared" si="85"/>
        <v>72</v>
      </c>
      <c r="S592" s="17">
        <f t="shared" si="84"/>
        <v>0</v>
      </c>
    </row>
    <row r="593" spans="1:19" s="15" customFormat="1" x14ac:dyDescent="0.25">
      <c r="A593" s="71"/>
      <c r="B593" s="69">
        <v>553</v>
      </c>
      <c r="C593" s="5">
        <v>42254</v>
      </c>
      <c r="D593" s="6" t="s">
        <v>14</v>
      </c>
      <c r="E593" s="6" t="s">
        <v>577</v>
      </c>
      <c r="F593" s="45">
        <v>1350</v>
      </c>
      <c r="G593" s="45">
        <v>216</v>
      </c>
      <c r="H593" s="45">
        <f t="shared" si="86"/>
        <v>1566</v>
      </c>
      <c r="I593" s="4" t="s">
        <v>575</v>
      </c>
      <c r="J593" s="8" t="s">
        <v>98</v>
      </c>
      <c r="K593" s="4" t="s">
        <v>575</v>
      </c>
      <c r="L593" s="4">
        <v>4</v>
      </c>
      <c r="M593" s="4">
        <v>3200</v>
      </c>
      <c r="N593" s="4">
        <v>326</v>
      </c>
      <c r="O593" s="5">
        <v>42255</v>
      </c>
      <c r="P593" s="6" t="s">
        <v>11</v>
      </c>
      <c r="R593" s="17">
        <f t="shared" si="85"/>
        <v>216</v>
      </c>
      <c r="S593" s="17">
        <f t="shared" si="84"/>
        <v>0</v>
      </c>
    </row>
    <row r="594" spans="1:19" s="15" customFormat="1" x14ac:dyDescent="0.25">
      <c r="A594" s="71"/>
      <c r="B594" s="69">
        <v>554</v>
      </c>
      <c r="C594" s="5">
        <v>42254</v>
      </c>
      <c r="D594" s="6" t="s">
        <v>14</v>
      </c>
      <c r="E594" s="6" t="s">
        <v>577</v>
      </c>
      <c r="F594" s="45">
        <v>2700</v>
      </c>
      <c r="G594" s="45">
        <v>432</v>
      </c>
      <c r="H594" s="45">
        <f t="shared" si="86"/>
        <v>3132</v>
      </c>
      <c r="I594" s="4" t="s">
        <v>575</v>
      </c>
      <c r="J594" s="8" t="s">
        <v>98</v>
      </c>
      <c r="K594" s="4" t="s">
        <v>575</v>
      </c>
      <c r="L594" s="4">
        <v>4</v>
      </c>
      <c r="M594" s="4">
        <v>3200</v>
      </c>
      <c r="N594" s="4">
        <v>326</v>
      </c>
      <c r="O594" s="5">
        <v>42255</v>
      </c>
      <c r="P594" s="6" t="s">
        <v>11</v>
      </c>
      <c r="R594" s="17">
        <f t="shared" si="85"/>
        <v>432</v>
      </c>
      <c r="S594" s="17">
        <f t="shared" si="84"/>
        <v>0</v>
      </c>
    </row>
    <row r="595" spans="1:19" s="15" customFormat="1" x14ac:dyDescent="0.25">
      <c r="A595" s="71"/>
      <c r="B595" s="69">
        <v>555</v>
      </c>
      <c r="C595" s="5">
        <v>42254</v>
      </c>
      <c r="D595" s="6" t="s">
        <v>14</v>
      </c>
      <c r="E595" s="6" t="s">
        <v>579</v>
      </c>
      <c r="F595" s="45">
        <v>1350</v>
      </c>
      <c r="G595" s="45">
        <v>216</v>
      </c>
      <c r="H595" s="45">
        <f t="shared" si="86"/>
        <v>1566</v>
      </c>
      <c r="I595" s="4" t="s">
        <v>575</v>
      </c>
      <c r="J595" s="8" t="s">
        <v>98</v>
      </c>
      <c r="K595" s="4" t="s">
        <v>575</v>
      </c>
      <c r="L595" s="4">
        <v>4</v>
      </c>
      <c r="M595" s="4">
        <v>3200</v>
      </c>
      <c r="N595" s="4">
        <v>326</v>
      </c>
      <c r="O595" s="5">
        <v>42255</v>
      </c>
      <c r="P595" s="6" t="s">
        <v>11</v>
      </c>
      <c r="R595" s="17">
        <f t="shared" si="85"/>
        <v>216</v>
      </c>
      <c r="S595" s="17">
        <f t="shared" si="84"/>
        <v>0</v>
      </c>
    </row>
    <row r="596" spans="1:19" s="15" customFormat="1" x14ac:dyDescent="0.25">
      <c r="A596" s="71"/>
      <c r="B596" s="69">
        <v>556</v>
      </c>
      <c r="C596" s="5">
        <v>42254</v>
      </c>
      <c r="D596" s="6" t="s">
        <v>14</v>
      </c>
      <c r="E596" s="6" t="s">
        <v>580</v>
      </c>
      <c r="F596" s="45">
        <v>1700</v>
      </c>
      <c r="G596" s="45">
        <v>272</v>
      </c>
      <c r="H596" s="45">
        <f t="shared" si="86"/>
        <v>1972</v>
      </c>
      <c r="I596" s="4" t="s">
        <v>575</v>
      </c>
      <c r="J596" s="8" t="s">
        <v>98</v>
      </c>
      <c r="K596" s="4" t="s">
        <v>575</v>
      </c>
      <c r="L596" s="4">
        <v>4</v>
      </c>
      <c r="M596" s="4">
        <v>2400</v>
      </c>
      <c r="N596" s="4">
        <v>249</v>
      </c>
      <c r="O596" s="5">
        <v>42255</v>
      </c>
      <c r="P596" s="6" t="s">
        <v>11</v>
      </c>
      <c r="R596" s="17">
        <f t="shared" si="85"/>
        <v>272</v>
      </c>
      <c r="S596" s="17">
        <f t="shared" si="84"/>
        <v>0</v>
      </c>
    </row>
    <row r="597" spans="1:19" s="15" customFormat="1" x14ac:dyDescent="0.25">
      <c r="A597" s="71"/>
      <c r="B597" s="69">
        <v>557</v>
      </c>
      <c r="C597" s="5">
        <v>42254</v>
      </c>
      <c r="D597" s="6" t="s">
        <v>14</v>
      </c>
      <c r="E597" s="6" t="s">
        <v>581</v>
      </c>
      <c r="F597" s="45">
        <v>1700</v>
      </c>
      <c r="G597" s="45">
        <v>272</v>
      </c>
      <c r="H597" s="45">
        <f t="shared" si="86"/>
        <v>1972</v>
      </c>
      <c r="I597" s="4" t="s">
        <v>575</v>
      </c>
      <c r="J597" s="8" t="s">
        <v>98</v>
      </c>
      <c r="K597" s="4" t="s">
        <v>575</v>
      </c>
      <c r="L597" s="4">
        <v>4</v>
      </c>
      <c r="M597" s="4">
        <v>2400</v>
      </c>
      <c r="N597" s="4">
        <v>249</v>
      </c>
      <c r="O597" s="5">
        <v>42255</v>
      </c>
      <c r="P597" s="6" t="s">
        <v>11</v>
      </c>
      <c r="R597" s="17">
        <f t="shared" si="85"/>
        <v>272</v>
      </c>
      <c r="S597" s="17">
        <f t="shared" si="84"/>
        <v>0</v>
      </c>
    </row>
    <row r="598" spans="1:19" s="15" customFormat="1" x14ac:dyDescent="0.25">
      <c r="A598" s="71"/>
      <c r="B598" s="69">
        <v>558</v>
      </c>
      <c r="C598" s="5">
        <v>42255</v>
      </c>
      <c r="D598" s="6" t="s">
        <v>14</v>
      </c>
      <c r="E598" s="6" t="s">
        <v>319</v>
      </c>
      <c r="F598" s="7">
        <v>480</v>
      </c>
      <c r="G598" s="7">
        <v>0</v>
      </c>
      <c r="H598" s="7">
        <f>SUM(F598:G598)</f>
        <v>480</v>
      </c>
      <c r="I598" s="4" t="s">
        <v>22</v>
      </c>
      <c r="J598" s="34" t="s">
        <v>92</v>
      </c>
      <c r="K598" s="4">
        <v>415082</v>
      </c>
      <c r="L598" s="4">
        <v>4</v>
      </c>
      <c r="M598" s="4">
        <v>2900</v>
      </c>
      <c r="N598" s="4">
        <v>291</v>
      </c>
      <c r="O598" s="5">
        <v>42255</v>
      </c>
      <c r="P598" s="6" t="s">
        <v>11</v>
      </c>
      <c r="R598" s="17">
        <v>0</v>
      </c>
      <c r="S598" s="17">
        <f t="shared" si="84"/>
        <v>0</v>
      </c>
    </row>
    <row r="599" spans="1:19" s="15" customFormat="1" x14ac:dyDescent="0.25">
      <c r="A599" s="71"/>
      <c r="B599" s="69">
        <v>559</v>
      </c>
      <c r="C599" s="5">
        <v>42256</v>
      </c>
      <c r="D599" s="6" t="s">
        <v>14</v>
      </c>
      <c r="E599" s="6" t="s">
        <v>584</v>
      </c>
      <c r="F599" s="7">
        <v>52685.5</v>
      </c>
      <c r="G599" s="7">
        <v>8429.68</v>
      </c>
      <c r="H599" s="7">
        <f>SUM(F599:G599)</f>
        <v>61115.18</v>
      </c>
      <c r="I599" s="4" t="s">
        <v>55</v>
      </c>
      <c r="J599" s="34" t="s">
        <v>394</v>
      </c>
      <c r="K599" s="4" t="s">
        <v>582</v>
      </c>
      <c r="L599" s="4">
        <v>4</v>
      </c>
      <c r="M599" s="4">
        <v>3500</v>
      </c>
      <c r="N599" s="4">
        <v>351</v>
      </c>
      <c r="O599" s="5">
        <v>42256</v>
      </c>
      <c r="P599" s="6" t="s">
        <v>11</v>
      </c>
      <c r="R599" s="17">
        <f t="shared" ref="R599:R612" si="87">F599*0.16</f>
        <v>8429.68</v>
      </c>
      <c r="S599" s="17">
        <f t="shared" si="84"/>
        <v>0</v>
      </c>
    </row>
    <row r="600" spans="1:19" s="15" customFormat="1" x14ac:dyDescent="0.25">
      <c r="A600" s="71"/>
      <c r="B600" s="69">
        <v>560</v>
      </c>
      <c r="C600" s="5">
        <v>42256</v>
      </c>
      <c r="D600" s="6" t="s">
        <v>14</v>
      </c>
      <c r="E600" s="6" t="s">
        <v>622</v>
      </c>
      <c r="F600" s="7">
        <v>20650.009999999998</v>
      </c>
      <c r="G600" s="7">
        <v>3304</v>
      </c>
      <c r="H600" s="7">
        <f>SUM(F600:G600)</f>
        <v>23954.01</v>
      </c>
      <c r="I600" s="4" t="s">
        <v>55</v>
      </c>
      <c r="J600" s="34" t="s">
        <v>394</v>
      </c>
      <c r="K600" s="4" t="s">
        <v>583</v>
      </c>
      <c r="L600" s="4">
        <v>4</v>
      </c>
      <c r="M600" s="4">
        <v>3500</v>
      </c>
      <c r="N600" s="4">
        <v>351</v>
      </c>
      <c r="O600" s="5">
        <v>42256</v>
      </c>
      <c r="P600" s="6" t="s">
        <v>11</v>
      </c>
      <c r="R600" s="17">
        <f t="shared" si="87"/>
        <v>3304.0015999999996</v>
      </c>
      <c r="S600" s="17">
        <f t="shared" si="84"/>
        <v>1.5999999995983671E-3</v>
      </c>
    </row>
    <row r="601" spans="1:19" s="15" customFormat="1" x14ac:dyDescent="0.25">
      <c r="A601" s="71"/>
      <c r="B601" s="69">
        <v>561</v>
      </c>
      <c r="C601" s="5">
        <v>42256</v>
      </c>
      <c r="D601" s="6" t="s">
        <v>14</v>
      </c>
      <c r="E601" s="6" t="s">
        <v>585</v>
      </c>
      <c r="F601" s="7">
        <v>175</v>
      </c>
      <c r="G601" s="7">
        <v>28</v>
      </c>
      <c r="H601" s="7">
        <f>SUM(F601:G601)</f>
        <v>203</v>
      </c>
      <c r="I601" s="4" t="s">
        <v>22</v>
      </c>
      <c r="J601" s="34" t="s">
        <v>54</v>
      </c>
      <c r="K601" s="4">
        <v>3169</v>
      </c>
      <c r="L601" s="4">
        <v>4</v>
      </c>
      <c r="M601" s="4">
        <v>2900</v>
      </c>
      <c r="N601" s="4">
        <v>296</v>
      </c>
      <c r="O601" s="5">
        <v>42256</v>
      </c>
      <c r="P601" s="6" t="s">
        <v>11</v>
      </c>
      <c r="R601" s="17">
        <f t="shared" si="87"/>
        <v>28</v>
      </c>
      <c r="S601" s="17">
        <f t="shared" si="84"/>
        <v>0</v>
      </c>
    </row>
    <row r="602" spans="1:19" s="15" customFormat="1" x14ac:dyDescent="0.25">
      <c r="A602" s="71"/>
      <c r="B602" s="69">
        <v>562</v>
      </c>
      <c r="C602" s="5">
        <v>42256</v>
      </c>
      <c r="D602" s="6" t="s">
        <v>14</v>
      </c>
      <c r="E602" s="6" t="s">
        <v>391</v>
      </c>
      <c r="F602" s="7">
        <v>500</v>
      </c>
      <c r="G602" s="7">
        <v>80</v>
      </c>
      <c r="H602" s="7">
        <f>SUM(F602:G602)</f>
        <v>580</v>
      </c>
      <c r="I602" s="4" t="s">
        <v>55</v>
      </c>
      <c r="J602" s="34" t="s">
        <v>24</v>
      </c>
      <c r="K602" s="4">
        <v>270</v>
      </c>
      <c r="L602" s="4">
        <v>4</v>
      </c>
      <c r="M602" s="4">
        <v>3500</v>
      </c>
      <c r="N602" s="4">
        <v>351</v>
      </c>
      <c r="O602" s="5">
        <v>42258</v>
      </c>
      <c r="P602" s="6" t="s">
        <v>11</v>
      </c>
      <c r="R602" s="17">
        <f t="shared" si="87"/>
        <v>80</v>
      </c>
      <c r="S602" s="17">
        <f t="shared" si="84"/>
        <v>0</v>
      </c>
    </row>
    <row r="603" spans="1:19" s="15" customFormat="1" x14ac:dyDescent="0.25">
      <c r="A603" s="71"/>
      <c r="B603" s="69">
        <v>563</v>
      </c>
      <c r="C603" s="5">
        <v>42260</v>
      </c>
      <c r="D603" s="6" t="s">
        <v>14</v>
      </c>
      <c r="E603" s="6" t="s">
        <v>29</v>
      </c>
      <c r="F603" s="7">
        <v>31413.16</v>
      </c>
      <c r="G603" s="7">
        <v>5026.1000000000004</v>
      </c>
      <c r="H603" s="7">
        <f t="shared" ref="H603:H608" si="88">SUM(F603:G603)</f>
        <v>36439.26</v>
      </c>
      <c r="I603" s="4" t="s">
        <v>55</v>
      </c>
      <c r="J603" s="34" t="s">
        <v>10</v>
      </c>
      <c r="K603" s="4" t="s">
        <v>586</v>
      </c>
      <c r="L603" s="4">
        <v>4</v>
      </c>
      <c r="M603" s="4">
        <v>3100</v>
      </c>
      <c r="N603" s="4">
        <v>311</v>
      </c>
      <c r="O603" s="5">
        <v>42261</v>
      </c>
      <c r="P603" s="6" t="s">
        <v>11</v>
      </c>
      <c r="R603" s="17">
        <f t="shared" si="87"/>
        <v>5026.1055999999999</v>
      </c>
      <c r="S603" s="17">
        <f t="shared" si="84"/>
        <v>5.5999999995037797E-3</v>
      </c>
    </row>
    <row r="604" spans="1:19" s="15" customFormat="1" x14ac:dyDescent="0.25">
      <c r="A604" s="71"/>
      <c r="B604" s="69">
        <v>564</v>
      </c>
      <c r="C604" s="5">
        <v>42260</v>
      </c>
      <c r="D604" s="6" t="s">
        <v>14</v>
      </c>
      <c r="E604" s="6" t="s">
        <v>30</v>
      </c>
      <c r="F604" s="7">
        <v>32048.79</v>
      </c>
      <c r="G604" s="7">
        <v>5127.8</v>
      </c>
      <c r="H604" s="7">
        <f t="shared" si="88"/>
        <v>37176.590000000004</v>
      </c>
      <c r="I604" s="4" t="s">
        <v>55</v>
      </c>
      <c r="J604" s="34" t="s">
        <v>10</v>
      </c>
      <c r="K604" s="4" t="s">
        <v>587</v>
      </c>
      <c r="L604" s="4">
        <v>4</v>
      </c>
      <c r="M604" s="4">
        <v>3100</v>
      </c>
      <c r="N604" s="4">
        <v>311</v>
      </c>
      <c r="O604" s="5">
        <v>42261</v>
      </c>
      <c r="P604" s="6" t="s">
        <v>11</v>
      </c>
      <c r="R604" s="17">
        <f t="shared" si="87"/>
        <v>5127.8064000000004</v>
      </c>
      <c r="S604" s="17">
        <f t="shared" si="84"/>
        <v>6.400000000212458E-3</v>
      </c>
    </row>
    <row r="605" spans="1:19" s="15" customFormat="1" x14ac:dyDescent="0.25">
      <c r="A605" s="71"/>
      <c r="B605" s="69">
        <v>565</v>
      </c>
      <c r="C605" s="5">
        <v>42260</v>
      </c>
      <c r="D605" s="6" t="s">
        <v>14</v>
      </c>
      <c r="E605" s="6" t="s">
        <v>31</v>
      </c>
      <c r="F605" s="7">
        <v>12276.96</v>
      </c>
      <c r="G605" s="7">
        <v>1964.31</v>
      </c>
      <c r="H605" s="7">
        <f t="shared" si="88"/>
        <v>14241.269999999999</v>
      </c>
      <c r="I605" s="4" t="s">
        <v>55</v>
      </c>
      <c r="J605" s="34" t="s">
        <v>10</v>
      </c>
      <c r="K605" s="4" t="s">
        <v>588</v>
      </c>
      <c r="L605" s="4">
        <v>4</v>
      </c>
      <c r="M605" s="4">
        <v>3100</v>
      </c>
      <c r="N605" s="4">
        <v>311</v>
      </c>
      <c r="O605" s="5">
        <v>42261</v>
      </c>
      <c r="P605" s="6" t="s">
        <v>11</v>
      </c>
      <c r="R605" s="17">
        <f t="shared" si="87"/>
        <v>1964.3136</v>
      </c>
      <c r="S605" s="17">
        <f t="shared" si="84"/>
        <v>3.6000000000058208E-3</v>
      </c>
    </row>
    <row r="606" spans="1:19" s="15" customFormat="1" x14ac:dyDescent="0.25">
      <c r="A606" s="71"/>
      <c r="B606" s="69">
        <v>566</v>
      </c>
      <c r="C606" s="5">
        <v>42260</v>
      </c>
      <c r="D606" s="6" t="s">
        <v>14</v>
      </c>
      <c r="E606" s="6" t="s">
        <v>233</v>
      </c>
      <c r="F606" s="7">
        <v>1549.86</v>
      </c>
      <c r="G606" s="7">
        <v>247.97</v>
      </c>
      <c r="H606" s="7">
        <f t="shared" si="88"/>
        <v>1797.83</v>
      </c>
      <c r="I606" s="4" t="s">
        <v>55</v>
      </c>
      <c r="J606" s="34" t="s">
        <v>10</v>
      </c>
      <c r="K606" s="4" t="s">
        <v>589</v>
      </c>
      <c r="L606" s="4">
        <v>4</v>
      </c>
      <c r="M606" s="4">
        <v>3100</v>
      </c>
      <c r="N606" s="4">
        <v>311</v>
      </c>
      <c r="O606" s="5">
        <v>42261</v>
      </c>
      <c r="P606" s="6" t="s">
        <v>11</v>
      </c>
      <c r="R606" s="17">
        <f t="shared" si="87"/>
        <v>247.9776</v>
      </c>
      <c r="S606" s="17">
        <f t="shared" si="84"/>
        <v>7.5999999999964984E-3</v>
      </c>
    </row>
    <row r="607" spans="1:19" s="15" customFormat="1" x14ac:dyDescent="0.25">
      <c r="A607" s="71"/>
      <c r="B607" s="69">
        <v>567</v>
      </c>
      <c r="C607" s="5">
        <v>42260</v>
      </c>
      <c r="D607" s="6" t="s">
        <v>14</v>
      </c>
      <c r="E607" s="6" t="s">
        <v>33</v>
      </c>
      <c r="F607" s="7">
        <v>14962.64</v>
      </c>
      <c r="G607" s="7">
        <v>2394.02</v>
      </c>
      <c r="H607" s="7">
        <f t="shared" si="88"/>
        <v>17356.66</v>
      </c>
      <c r="I607" s="4" t="s">
        <v>55</v>
      </c>
      <c r="J607" s="34" t="s">
        <v>10</v>
      </c>
      <c r="K607" s="4" t="s">
        <v>590</v>
      </c>
      <c r="L607" s="4">
        <v>4</v>
      </c>
      <c r="M607" s="4">
        <v>3100</v>
      </c>
      <c r="N607" s="4">
        <v>311</v>
      </c>
      <c r="O607" s="5">
        <v>42261</v>
      </c>
      <c r="P607" s="6" t="s">
        <v>11</v>
      </c>
      <c r="R607" s="17">
        <f t="shared" si="87"/>
        <v>2394.0223999999998</v>
      </c>
      <c r="S607" s="17">
        <f t="shared" si="84"/>
        <v>2.3999999998522981E-3</v>
      </c>
    </row>
    <row r="608" spans="1:19" s="15" customFormat="1" x14ac:dyDescent="0.25">
      <c r="A608" s="71"/>
      <c r="B608" s="69">
        <v>568</v>
      </c>
      <c r="C608" s="5">
        <v>42260</v>
      </c>
      <c r="D608" s="6" t="s">
        <v>14</v>
      </c>
      <c r="E608" s="6" t="s">
        <v>34</v>
      </c>
      <c r="F608" s="7">
        <v>34804.01</v>
      </c>
      <c r="G608" s="7">
        <v>5568.64</v>
      </c>
      <c r="H608" s="7">
        <f t="shared" si="88"/>
        <v>40372.65</v>
      </c>
      <c r="I608" s="4" t="s">
        <v>55</v>
      </c>
      <c r="J608" s="34" t="s">
        <v>10</v>
      </c>
      <c r="K608" s="4" t="s">
        <v>591</v>
      </c>
      <c r="L608" s="4">
        <v>4</v>
      </c>
      <c r="M608" s="4">
        <v>3100</v>
      </c>
      <c r="N608" s="4">
        <v>311</v>
      </c>
      <c r="O608" s="5">
        <v>42261</v>
      </c>
      <c r="P608" s="6" t="s">
        <v>11</v>
      </c>
      <c r="R608" s="17">
        <f t="shared" si="87"/>
        <v>5568.6416000000008</v>
      </c>
      <c r="S608" s="17">
        <f t="shared" si="84"/>
        <v>1.6000000005078618E-3</v>
      </c>
    </row>
    <row r="609" spans="1:20" s="15" customFormat="1" x14ac:dyDescent="0.25">
      <c r="A609" s="71"/>
      <c r="B609" s="69">
        <v>569</v>
      </c>
      <c r="C609" s="5">
        <v>42261</v>
      </c>
      <c r="D609" s="6" t="s">
        <v>8</v>
      </c>
      <c r="E609" s="6" t="s">
        <v>593</v>
      </c>
      <c r="F609" s="45">
        <v>6153.81</v>
      </c>
      <c r="G609" s="45">
        <v>984.61</v>
      </c>
      <c r="H609" s="45">
        <f t="shared" ref="H609:H614" si="89">SUM(F609:G609)</f>
        <v>7138.42</v>
      </c>
      <c r="I609" s="4" t="s">
        <v>592</v>
      </c>
      <c r="J609" s="34" t="s">
        <v>27</v>
      </c>
      <c r="K609" s="4">
        <v>962</v>
      </c>
      <c r="L609" s="4">
        <v>2</v>
      </c>
      <c r="M609" s="4">
        <v>3300</v>
      </c>
      <c r="N609" s="4">
        <v>339</v>
      </c>
      <c r="O609" s="5">
        <v>42261</v>
      </c>
      <c r="P609" s="6" t="s">
        <v>11</v>
      </c>
      <c r="R609" s="17">
        <f t="shared" si="87"/>
        <v>984.60960000000011</v>
      </c>
      <c r="S609" s="17">
        <f t="shared" si="84"/>
        <v>-3.9999999989959178E-4</v>
      </c>
      <c r="T609" s="7"/>
    </row>
    <row r="610" spans="1:20" s="15" customFormat="1" x14ac:dyDescent="0.25">
      <c r="A610" s="71"/>
      <c r="B610" s="69">
        <v>570</v>
      </c>
      <c r="C610" s="5">
        <v>42261</v>
      </c>
      <c r="D610" s="6" t="s">
        <v>8</v>
      </c>
      <c r="E610" s="6" t="s">
        <v>594</v>
      </c>
      <c r="F610" s="45">
        <v>11420.5</v>
      </c>
      <c r="G610" s="45">
        <v>1827.28</v>
      </c>
      <c r="H610" s="45">
        <f t="shared" si="89"/>
        <v>13247.78</v>
      </c>
      <c r="I610" s="4" t="s">
        <v>592</v>
      </c>
      <c r="J610" s="34" t="s">
        <v>27</v>
      </c>
      <c r="K610" s="4">
        <v>963</v>
      </c>
      <c r="L610" s="4">
        <v>2</v>
      </c>
      <c r="M610" s="4">
        <v>3300</v>
      </c>
      <c r="N610" s="4">
        <v>339</v>
      </c>
      <c r="O610" s="5">
        <v>42261</v>
      </c>
      <c r="P610" s="6" t="s">
        <v>11</v>
      </c>
      <c r="R610" s="17">
        <f t="shared" si="87"/>
        <v>1827.28</v>
      </c>
      <c r="S610" s="17">
        <f t="shared" si="84"/>
        <v>0</v>
      </c>
    </row>
    <row r="611" spans="1:20" s="15" customFormat="1" x14ac:dyDescent="0.25">
      <c r="A611" s="71"/>
      <c r="B611" s="69">
        <v>571</v>
      </c>
      <c r="C611" s="5">
        <v>42261</v>
      </c>
      <c r="D611" s="6" t="s">
        <v>8</v>
      </c>
      <c r="E611" s="6" t="s">
        <v>595</v>
      </c>
      <c r="F611" s="45">
        <v>10758.67</v>
      </c>
      <c r="G611" s="45">
        <v>1721.39</v>
      </c>
      <c r="H611" s="45">
        <f t="shared" si="89"/>
        <v>12480.06</v>
      </c>
      <c r="I611" s="4" t="s">
        <v>592</v>
      </c>
      <c r="J611" s="34" t="s">
        <v>27</v>
      </c>
      <c r="K611" s="4">
        <v>964</v>
      </c>
      <c r="L611" s="4">
        <v>2</v>
      </c>
      <c r="M611" s="4">
        <v>3300</v>
      </c>
      <c r="N611" s="4">
        <v>339</v>
      </c>
      <c r="O611" s="5">
        <v>42261</v>
      </c>
      <c r="P611" s="6" t="s">
        <v>11</v>
      </c>
      <c r="R611" s="17">
        <f t="shared" si="87"/>
        <v>1721.3872000000001</v>
      </c>
      <c r="S611" s="17">
        <f t="shared" si="84"/>
        <v>-2.7999999999792635E-3</v>
      </c>
    </row>
    <row r="612" spans="1:20" s="15" customFormat="1" x14ac:dyDescent="0.25">
      <c r="A612" s="71"/>
      <c r="B612" s="69">
        <v>572</v>
      </c>
      <c r="C612" s="5">
        <v>42261</v>
      </c>
      <c r="D612" s="6" t="s">
        <v>8</v>
      </c>
      <c r="E612" s="6" t="s">
        <v>596</v>
      </c>
      <c r="F612" s="45">
        <v>6313.71</v>
      </c>
      <c r="G612" s="45">
        <v>1010.19</v>
      </c>
      <c r="H612" s="45">
        <f t="shared" si="89"/>
        <v>7323.9</v>
      </c>
      <c r="I612" s="4" t="s">
        <v>592</v>
      </c>
      <c r="J612" s="34" t="s">
        <v>27</v>
      </c>
      <c r="K612" s="4">
        <v>965</v>
      </c>
      <c r="L612" s="4">
        <v>2</v>
      </c>
      <c r="M612" s="4">
        <v>3300</v>
      </c>
      <c r="N612" s="4">
        <v>339</v>
      </c>
      <c r="O612" s="5">
        <v>42261</v>
      </c>
      <c r="P612" s="6" t="s">
        <v>11</v>
      </c>
      <c r="R612" s="17">
        <f t="shared" si="87"/>
        <v>1010.1936000000001</v>
      </c>
      <c r="S612" s="17">
        <f t="shared" si="84"/>
        <v>3.6000000000058208E-3</v>
      </c>
    </row>
    <row r="613" spans="1:20" s="15" customFormat="1" x14ac:dyDescent="0.25">
      <c r="A613" s="71"/>
      <c r="B613" s="69">
        <v>573</v>
      </c>
      <c r="C613" s="5">
        <v>42262</v>
      </c>
      <c r="D613" s="6" t="s">
        <v>8</v>
      </c>
      <c r="E613" s="6" t="s">
        <v>96</v>
      </c>
      <c r="F613" s="7">
        <v>800</v>
      </c>
      <c r="G613" s="7">
        <v>0</v>
      </c>
      <c r="H613" s="7">
        <f t="shared" si="89"/>
        <v>800</v>
      </c>
      <c r="I613" s="4" t="s">
        <v>87</v>
      </c>
      <c r="J613" s="34" t="s">
        <v>88</v>
      </c>
      <c r="K613" s="4" t="s">
        <v>89</v>
      </c>
      <c r="L613" s="4">
        <v>2</v>
      </c>
      <c r="M613" s="4">
        <v>2200</v>
      </c>
      <c r="N613" s="4">
        <v>221</v>
      </c>
      <c r="O613" s="5">
        <v>42262</v>
      </c>
      <c r="P613" s="6" t="s">
        <v>11</v>
      </c>
      <c r="R613" s="17">
        <v>0</v>
      </c>
      <c r="S613" s="17">
        <f t="shared" si="84"/>
        <v>0</v>
      </c>
    </row>
    <row r="614" spans="1:20" s="15" customFormat="1" x14ac:dyDescent="0.25">
      <c r="A614" s="71"/>
      <c r="B614" s="69">
        <v>574</v>
      </c>
      <c r="C614" s="5">
        <v>42262</v>
      </c>
      <c r="D614" s="6" t="s">
        <v>14</v>
      </c>
      <c r="E614" s="6" t="s">
        <v>564</v>
      </c>
      <c r="F614" s="7">
        <v>344.83</v>
      </c>
      <c r="G614" s="7">
        <v>55.17</v>
      </c>
      <c r="H614" s="7">
        <f t="shared" si="89"/>
        <v>400</v>
      </c>
      <c r="I614" s="4" t="s">
        <v>22</v>
      </c>
      <c r="J614" s="34" t="s">
        <v>42</v>
      </c>
      <c r="K614" s="4" t="s">
        <v>597</v>
      </c>
      <c r="L614" s="4">
        <v>4</v>
      </c>
      <c r="M614" s="4">
        <v>3100</v>
      </c>
      <c r="N614" s="4">
        <v>314</v>
      </c>
      <c r="O614" s="5">
        <v>42262</v>
      </c>
      <c r="P614" s="6" t="s">
        <v>11</v>
      </c>
      <c r="R614" s="17">
        <f t="shared" ref="R614:R621" si="90">F614*0.16</f>
        <v>55.172799999999995</v>
      </c>
      <c r="S614" s="17">
        <f t="shared" ref="S614:S642" si="91">R614-G614</f>
        <v>2.7999999999934744E-3</v>
      </c>
    </row>
    <row r="615" spans="1:20" s="15" customFormat="1" x14ac:dyDescent="0.25">
      <c r="A615" s="71"/>
      <c r="B615" s="69">
        <v>575</v>
      </c>
      <c r="C615" s="5">
        <v>42265</v>
      </c>
      <c r="D615" s="6" t="s">
        <v>14</v>
      </c>
      <c r="E615" s="6" t="s">
        <v>38</v>
      </c>
      <c r="F615" s="7">
        <v>4325.25</v>
      </c>
      <c r="G615" s="7">
        <v>692.04</v>
      </c>
      <c r="H615" s="7">
        <f t="shared" ref="H615:H621" si="92">SUM(F615:G615)</f>
        <v>5017.29</v>
      </c>
      <c r="I615" s="4" t="s">
        <v>598</v>
      </c>
      <c r="J615" s="34" t="s">
        <v>10</v>
      </c>
      <c r="K615" s="4" t="s">
        <v>599</v>
      </c>
      <c r="L615" s="4">
        <v>4</v>
      </c>
      <c r="M615" s="4">
        <v>3100</v>
      </c>
      <c r="N615" s="4">
        <v>311</v>
      </c>
      <c r="O615" s="5">
        <v>42268</v>
      </c>
      <c r="P615" s="6" t="s">
        <v>11</v>
      </c>
      <c r="R615" s="17">
        <f t="shared" si="90"/>
        <v>692.04</v>
      </c>
      <c r="S615" s="17">
        <f t="shared" si="91"/>
        <v>0</v>
      </c>
    </row>
    <row r="616" spans="1:20" s="15" customFormat="1" x14ac:dyDescent="0.25">
      <c r="A616" s="71"/>
      <c r="B616" s="69">
        <v>576</v>
      </c>
      <c r="C616" s="5">
        <v>42265</v>
      </c>
      <c r="D616" s="6" t="s">
        <v>14</v>
      </c>
      <c r="E616" s="6" t="s">
        <v>39</v>
      </c>
      <c r="F616" s="7">
        <v>20723.45</v>
      </c>
      <c r="G616" s="7">
        <v>3315.75</v>
      </c>
      <c r="H616" s="7">
        <f t="shared" si="92"/>
        <v>24039.200000000001</v>
      </c>
      <c r="I616" s="4" t="s">
        <v>55</v>
      </c>
      <c r="J616" s="34" t="s">
        <v>10</v>
      </c>
      <c r="K616" s="4" t="s">
        <v>600</v>
      </c>
      <c r="L616" s="4">
        <v>4</v>
      </c>
      <c r="M616" s="4">
        <v>3100</v>
      </c>
      <c r="N616" s="4">
        <v>311</v>
      </c>
      <c r="O616" s="5">
        <v>42268</v>
      </c>
      <c r="P616" s="6" t="s">
        <v>11</v>
      </c>
      <c r="R616" s="17">
        <f t="shared" si="90"/>
        <v>3315.7520000000004</v>
      </c>
      <c r="S616" s="17">
        <f t="shared" si="91"/>
        <v>2.0000000004074536E-3</v>
      </c>
    </row>
    <row r="617" spans="1:20" s="15" customFormat="1" x14ac:dyDescent="0.25">
      <c r="A617" s="71"/>
      <c r="B617" s="69">
        <v>577</v>
      </c>
      <c r="C617" s="5">
        <v>42265</v>
      </c>
      <c r="D617" s="6" t="s">
        <v>14</v>
      </c>
      <c r="E617" s="6" t="s">
        <v>37</v>
      </c>
      <c r="F617" s="7">
        <v>4748.03</v>
      </c>
      <c r="G617" s="7">
        <v>759.68</v>
      </c>
      <c r="H617" s="7">
        <f t="shared" si="92"/>
        <v>5507.71</v>
      </c>
      <c r="I617" s="4" t="s">
        <v>55</v>
      </c>
      <c r="J617" s="34" t="s">
        <v>10</v>
      </c>
      <c r="K617" s="4" t="s">
        <v>601</v>
      </c>
      <c r="L617" s="4">
        <v>4</v>
      </c>
      <c r="M617" s="4">
        <v>3100</v>
      </c>
      <c r="N617" s="4">
        <v>311</v>
      </c>
      <c r="O617" s="5">
        <v>42268</v>
      </c>
      <c r="P617" s="6" t="s">
        <v>11</v>
      </c>
      <c r="R617" s="17">
        <f t="shared" si="90"/>
        <v>759.6848</v>
      </c>
      <c r="S617" s="17">
        <f t="shared" si="91"/>
        <v>4.8000000000456566E-3</v>
      </c>
    </row>
    <row r="618" spans="1:20" s="15" customFormat="1" x14ac:dyDescent="0.25">
      <c r="A618" s="71"/>
      <c r="B618" s="69">
        <v>578</v>
      </c>
      <c r="C618" s="5">
        <v>42265</v>
      </c>
      <c r="D618" s="6" t="s">
        <v>14</v>
      </c>
      <c r="E618" s="6" t="s">
        <v>40</v>
      </c>
      <c r="F618" s="7">
        <v>7777.9</v>
      </c>
      <c r="G618" s="7">
        <v>1244.46</v>
      </c>
      <c r="H618" s="7">
        <f t="shared" si="92"/>
        <v>9022.36</v>
      </c>
      <c r="I618" s="4" t="s">
        <v>55</v>
      </c>
      <c r="J618" s="34" t="s">
        <v>10</v>
      </c>
      <c r="K618" s="4" t="s">
        <v>602</v>
      </c>
      <c r="L618" s="4">
        <v>4</v>
      </c>
      <c r="M618" s="4">
        <v>3100</v>
      </c>
      <c r="N618" s="4">
        <v>311</v>
      </c>
      <c r="O618" s="5">
        <v>42268</v>
      </c>
      <c r="P618" s="6" t="s">
        <v>11</v>
      </c>
      <c r="R618" s="17">
        <f t="shared" si="90"/>
        <v>1244.4639999999999</v>
      </c>
      <c r="S618" s="17">
        <f t="shared" si="91"/>
        <v>3.9999999999054126E-3</v>
      </c>
    </row>
    <row r="619" spans="1:20" s="15" customFormat="1" x14ac:dyDescent="0.25">
      <c r="A619" s="71"/>
      <c r="B619" s="69">
        <v>579</v>
      </c>
      <c r="C619" s="5">
        <v>42265</v>
      </c>
      <c r="D619" s="6" t="s">
        <v>14</v>
      </c>
      <c r="E619" s="6" t="s">
        <v>84</v>
      </c>
      <c r="F619" s="7">
        <v>3047.58</v>
      </c>
      <c r="G619" s="7">
        <v>487.61</v>
      </c>
      <c r="H619" s="7">
        <f t="shared" si="92"/>
        <v>3535.19</v>
      </c>
      <c r="I619" s="4" t="s">
        <v>55</v>
      </c>
      <c r="J619" s="34" t="s">
        <v>10</v>
      </c>
      <c r="K619" s="4" t="s">
        <v>602</v>
      </c>
      <c r="L619" s="4">
        <v>4</v>
      </c>
      <c r="M619" s="4">
        <v>3100</v>
      </c>
      <c r="N619" s="4">
        <v>311</v>
      </c>
      <c r="O619" s="5">
        <v>42268</v>
      </c>
      <c r="P619" s="6" t="s">
        <v>11</v>
      </c>
      <c r="R619" s="17">
        <f t="shared" si="90"/>
        <v>487.61279999999999</v>
      </c>
      <c r="S619" s="17">
        <f t="shared" si="91"/>
        <v>2.7999999999792635E-3</v>
      </c>
    </row>
    <row r="620" spans="1:20" s="15" customFormat="1" x14ac:dyDescent="0.25">
      <c r="A620" s="71"/>
      <c r="B620" s="69">
        <v>580</v>
      </c>
      <c r="C620" s="5">
        <v>42265</v>
      </c>
      <c r="D620" s="6" t="s">
        <v>14</v>
      </c>
      <c r="E620" s="6" t="s">
        <v>78</v>
      </c>
      <c r="F620" s="7">
        <v>3542.66</v>
      </c>
      <c r="G620" s="7">
        <v>566.82000000000005</v>
      </c>
      <c r="H620" s="7">
        <f t="shared" si="92"/>
        <v>4109.4799999999996</v>
      </c>
      <c r="I620" s="4" t="s">
        <v>55</v>
      </c>
      <c r="J620" s="34" t="s">
        <v>10</v>
      </c>
      <c r="K620" s="4" t="s">
        <v>603</v>
      </c>
      <c r="L620" s="4">
        <v>4</v>
      </c>
      <c r="M620" s="4">
        <v>3100</v>
      </c>
      <c r="N620" s="4">
        <v>311</v>
      </c>
      <c r="O620" s="5">
        <v>42268</v>
      </c>
      <c r="P620" s="6" t="s">
        <v>11</v>
      </c>
      <c r="R620" s="17">
        <f t="shared" si="90"/>
        <v>566.82560000000001</v>
      </c>
      <c r="S620" s="17">
        <f t="shared" si="91"/>
        <v>5.599999999958527E-3</v>
      </c>
    </row>
    <row r="621" spans="1:20" s="15" customFormat="1" x14ac:dyDescent="0.25">
      <c r="A621" s="71"/>
      <c r="B621" s="69">
        <v>581</v>
      </c>
      <c r="C621" s="5">
        <v>42265</v>
      </c>
      <c r="D621" s="6" t="s">
        <v>14</v>
      </c>
      <c r="E621" s="6" t="s">
        <v>63</v>
      </c>
      <c r="F621" s="7">
        <v>1615.98</v>
      </c>
      <c r="G621" s="7">
        <v>258.55</v>
      </c>
      <c r="H621" s="7">
        <f t="shared" si="92"/>
        <v>1874.53</v>
      </c>
      <c r="I621" s="4" t="s">
        <v>55</v>
      </c>
      <c r="J621" s="34" t="s">
        <v>10</v>
      </c>
      <c r="K621" s="4" t="s">
        <v>604</v>
      </c>
      <c r="L621" s="4">
        <v>4</v>
      </c>
      <c r="M621" s="4">
        <v>3100</v>
      </c>
      <c r="N621" s="4">
        <v>311</v>
      </c>
      <c r="O621" s="5">
        <v>42268</v>
      </c>
      <c r="P621" s="6" t="s">
        <v>11</v>
      </c>
      <c r="R621" s="17">
        <f t="shared" si="90"/>
        <v>258.55680000000001</v>
      </c>
      <c r="S621" s="17">
        <f t="shared" si="91"/>
        <v>6.7999999999983629E-3</v>
      </c>
    </row>
    <row r="622" spans="1:20" s="15" customFormat="1" x14ac:dyDescent="0.25">
      <c r="A622" s="71"/>
      <c r="B622" s="69">
        <v>582</v>
      </c>
      <c r="C622" s="5">
        <v>42265</v>
      </c>
      <c r="D622" s="6" t="s">
        <v>14</v>
      </c>
      <c r="E622" s="6" t="s">
        <v>606</v>
      </c>
      <c r="F622" s="7">
        <v>5928</v>
      </c>
      <c r="G622" s="7">
        <v>0</v>
      </c>
      <c r="H622" s="7">
        <f>SUM(F622:G622)</f>
        <v>5928</v>
      </c>
      <c r="I622" s="4" t="s">
        <v>55</v>
      </c>
      <c r="J622" s="34" t="s">
        <v>10</v>
      </c>
      <c r="K622" s="4" t="s">
        <v>605</v>
      </c>
      <c r="L622" s="4">
        <v>4</v>
      </c>
      <c r="M622" s="4">
        <v>3100</v>
      </c>
      <c r="N622" s="4">
        <v>311</v>
      </c>
      <c r="O622" s="5">
        <v>42268</v>
      </c>
      <c r="P622" s="6" t="s">
        <v>11</v>
      </c>
      <c r="R622" s="17">
        <v>0</v>
      </c>
      <c r="S622" s="17">
        <f t="shared" si="91"/>
        <v>0</v>
      </c>
    </row>
    <row r="623" spans="1:20" s="15" customFormat="1" x14ac:dyDescent="0.25">
      <c r="A623" s="71"/>
      <c r="B623" s="69">
        <v>583</v>
      </c>
      <c r="C623" s="5">
        <v>42268</v>
      </c>
      <c r="D623" s="6" t="s">
        <v>14</v>
      </c>
      <c r="E623" s="6" t="s">
        <v>607</v>
      </c>
      <c r="F623" s="7">
        <v>879.31</v>
      </c>
      <c r="G623" s="7">
        <v>140.69</v>
      </c>
      <c r="H623" s="7">
        <f>SUM(F623:G623)</f>
        <v>1020</v>
      </c>
      <c r="I623" s="4" t="s">
        <v>22</v>
      </c>
      <c r="J623" s="34" t="s">
        <v>608</v>
      </c>
      <c r="K623" s="4" t="s">
        <v>89</v>
      </c>
      <c r="L623" s="4">
        <v>4</v>
      </c>
      <c r="M623" s="4">
        <v>2900</v>
      </c>
      <c r="N623" s="4">
        <v>296</v>
      </c>
      <c r="O623" s="5">
        <v>42268</v>
      </c>
      <c r="P623" s="6" t="s">
        <v>11</v>
      </c>
      <c r="R623" s="17">
        <f t="shared" ref="R623:R631" si="93">F623*0.16</f>
        <v>140.68959999999998</v>
      </c>
      <c r="S623" s="17">
        <f t="shared" si="91"/>
        <v>-4.0000000001327862E-4</v>
      </c>
    </row>
    <row r="624" spans="1:20" s="15" customFormat="1" x14ac:dyDescent="0.25">
      <c r="A624" s="71"/>
      <c r="B624" s="69">
        <v>584</v>
      </c>
      <c r="C624" s="5">
        <v>42270</v>
      </c>
      <c r="D624" s="6" t="s">
        <v>14</v>
      </c>
      <c r="E624" s="6" t="s">
        <v>68</v>
      </c>
      <c r="F624" s="7">
        <f>G624/0.16</f>
        <v>3232.75</v>
      </c>
      <c r="G624" s="7">
        <v>517.24</v>
      </c>
      <c r="H624" s="7">
        <v>3750</v>
      </c>
      <c r="I624" s="4" t="s">
        <v>609</v>
      </c>
      <c r="J624" s="34" t="s">
        <v>23</v>
      </c>
      <c r="K624" s="4">
        <v>71</v>
      </c>
      <c r="L624" s="4">
        <v>4</v>
      </c>
      <c r="M624" s="4">
        <v>3400</v>
      </c>
      <c r="N624" s="4">
        <v>342</v>
      </c>
      <c r="O624" s="5">
        <v>42270</v>
      </c>
      <c r="P624" s="6" t="s">
        <v>11</v>
      </c>
      <c r="R624" s="17">
        <f t="shared" si="93"/>
        <v>517.24</v>
      </c>
      <c r="S624" s="17">
        <f t="shared" si="91"/>
        <v>0</v>
      </c>
    </row>
    <row r="625" spans="1:19" s="15" customFormat="1" x14ac:dyDescent="0.25">
      <c r="A625" s="71"/>
      <c r="B625" s="69">
        <v>585</v>
      </c>
      <c r="C625" s="5">
        <v>42270</v>
      </c>
      <c r="D625" s="6" t="s">
        <v>19</v>
      </c>
      <c r="E625" s="6" t="s">
        <v>610</v>
      </c>
      <c r="F625" s="7">
        <v>706.9</v>
      </c>
      <c r="G625" s="7">
        <v>113.1</v>
      </c>
      <c r="H625" s="7">
        <f t="shared" ref="H625:H635" si="94">SUM(F625:G625)</f>
        <v>820</v>
      </c>
      <c r="I625" s="4" t="s">
        <v>22</v>
      </c>
      <c r="J625" s="34" t="s">
        <v>43</v>
      </c>
      <c r="K625" s="4" t="s">
        <v>611</v>
      </c>
      <c r="L625" s="4">
        <v>3</v>
      </c>
      <c r="M625" s="4">
        <v>2100</v>
      </c>
      <c r="N625" s="4">
        <v>211</v>
      </c>
      <c r="O625" s="5">
        <v>42270</v>
      </c>
      <c r="P625" s="6" t="s">
        <v>11</v>
      </c>
      <c r="R625" s="17">
        <f t="shared" si="93"/>
        <v>113.104</v>
      </c>
      <c r="S625" s="17">
        <f t="shared" si="91"/>
        <v>4.0000000000048885E-3</v>
      </c>
    </row>
    <row r="626" spans="1:19" s="15" customFormat="1" x14ac:dyDescent="0.25">
      <c r="A626" s="71"/>
      <c r="B626" s="69">
        <v>586</v>
      </c>
      <c r="C626" s="5">
        <v>42270</v>
      </c>
      <c r="D626" s="6" t="s">
        <v>19</v>
      </c>
      <c r="E626" s="6" t="s">
        <v>610</v>
      </c>
      <c r="F626" s="7">
        <v>176.73</v>
      </c>
      <c r="G626" s="7">
        <v>28.27</v>
      </c>
      <c r="H626" s="7">
        <f t="shared" si="94"/>
        <v>205</v>
      </c>
      <c r="I626" s="4" t="s">
        <v>22</v>
      </c>
      <c r="J626" s="34" t="s">
        <v>43</v>
      </c>
      <c r="K626" s="4" t="s">
        <v>612</v>
      </c>
      <c r="L626" s="4">
        <v>3</v>
      </c>
      <c r="M626" s="4">
        <v>2100</v>
      </c>
      <c r="N626" s="4">
        <v>211</v>
      </c>
      <c r="O626" s="5">
        <v>42270</v>
      </c>
      <c r="P626" s="6" t="s">
        <v>11</v>
      </c>
      <c r="R626" s="17">
        <f t="shared" si="93"/>
        <v>28.276799999999998</v>
      </c>
      <c r="S626" s="17">
        <f t="shared" si="91"/>
        <v>6.7999999999983629E-3</v>
      </c>
    </row>
    <row r="627" spans="1:19" s="15" customFormat="1" x14ac:dyDescent="0.25">
      <c r="A627" s="71"/>
      <c r="B627" s="69">
        <v>587</v>
      </c>
      <c r="C627" s="5">
        <v>42272</v>
      </c>
      <c r="D627" s="6" t="s">
        <v>14</v>
      </c>
      <c r="E627" s="6" t="s">
        <v>293</v>
      </c>
      <c r="F627" s="7">
        <v>44968.71</v>
      </c>
      <c r="G627" s="7">
        <v>7194.99</v>
      </c>
      <c r="H627" s="7">
        <f t="shared" si="94"/>
        <v>52163.7</v>
      </c>
      <c r="I627" s="4" t="s">
        <v>55</v>
      </c>
      <c r="J627" s="34" t="s">
        <v>25</v>
      </c>
      <c r="K627" s="4" t="s">
        <v>613</v>
      </c>
      <c r="L627" s="4">
        <v>4</v>
      </c>
      <c r="M627" s="4">
        <v>2400</v>
      </c>
      <c r="N627" s="4">
        <v>249</v>
      </c>
      <c r="O627" s="5">
        <v>42272</v>
      </c>
      <c r="P627" s="6" t="s">
        <v>11</v>
      </c>
      <c r="R627" s="17">
        <f t="shared" si="93"/>
        <v>7194.9935999999998</v>
      </c>
      <c r="S627" s="17">
        <f t="shared" si="91"/>
        <v>3.6000000000058208E-3</v>
      </c>
    </row>
    <row r="628" spans="1:19" s="15" customFormat="1" x14ac:dyDescent="0.25">
      <c r="A628" s="71"/>
      <c r="B628" s="69">
        <v>588</v>
      </c>
      <c r="C628" s="5">
        <v>42272</v>
      </c>
      <c r="D628" s="6" t="s">
        <v>14</v>
      </c>
      <c r="E628" s="37" t="s">
        <v>614</v>
      </c>
      <c r="F628" s="7">
        <v>8528.32</v>
      </c>
      <c r="G628" s="39">
        <v>1364.53</v>
      </c>
      <c r="H628" s="7">
        <f t="shared" si="94"/>
        <v>9892.85</v>
      </c>
      <c r="I628" s="4" t="s">
        <v>55</v>
      </c>
      <c r="J628" s="34" t="s">
        <v>25</v>
      </c>
      <c r="K628" s="4" t="s">
        <v>615</v>
      </c>
      <c r="L628" s="4">
        <v>4</v>
      </c>
      <c r="M628" s="4">
        <v>2400</v>
      </c>
      <c r="N628" s="4">
        <v>249</v>
      </c>
      <c r="O628" s="5">
        <v>42272</v>
      </c>
      <c r="P628" s="6" t="s">
        <v>11</v>
      </c>
      <c r="R628" s="17">
        <f t="shared" si="93"/>
        <v>1364.5311999999999</v>
      </c>
      <c r="S628" s="17">
        <f t="shared" si="91"/>
        <v>1.199999999926149E-3</v>
      </c>
    </row>
    <row r="629" spans="1:19" s="15" customFormat="1" x14ac:dyDescent="0.25">
      <c r="A629" s="71"/>
      <c r="B629" s="69">
        <v>589</v>
      </c>
      <c r="C629" s="5">
        <v>42272</v>
      </c>
      <c r="D629" s="6" t="s">
        <v>14</v>
      </c>
      <c r="E629" s="6" t="s">
        <v>616</v>
      </c>
      <c r="F629" s="7">
        <v>8911.7000000000007</v>
      </c>
      <c r="G629" s="7">
        <v>1425.87</v>
      </c>
      <c r="H629" s="7">
        <f t="shared" si="94"/>
        <v>10337.57</v>
      </c>
      <c r="I629" s="4" t="s">
        <v>55</v>
      </c>
      <c r="J629" s="34" t="s">
        <v>25</v>
      </c>
      <c r="K629" s="4" t="s">
        <v>617</v>
      </c>
      <c r="L629" s="4">
        <v>4</v>
      </c>
      <c r="M629" s="4">
        <v>2400</v>
      </c>
      <c r="N629" s="4">
        <v>249</v>
      </c>
      <c r="O629" s="5">
        <v>42272</v>
      </c>
      <c r="P629" s="6" t="s">
        <v>11</v>
      </c>
      <c r="R629" s="17">
        <f t="shared" si="93"/>
        <v>1425.8720000000001</v>
      </c>
      <c r="S629" s="17">
        <f t="shared" si="91"/>
        <v>2.00000000018008E-3</v>
      </c>
    </row>
    <row r="630" spans="1:19" s="15" customFormat="1" x14ac:dyDescent="0.25">
      <c r="A630" s="71"/>
      <c r="B630" s="69">
        <v>590</v>
      </c>
      <c r="C630" s="5">
        <v>42272</v>
      </c>
      <c r="D630" s="6" t="s">
        <v>14</v>
      </c>
      <c r="E630" s="6" t="s">
        <v>618</v>
      </c>
      <c r="F630" s="7">
        <v>7633.8</v>
      </c>
      <c r="G630" s="7">
        <v>1221.4100000000001</v>
      </c>
      <c r="H630" s="7">
        <f t="shared" si="94"/>
        <v>8855.2100000000009</v>
      </c>
      <c r="I630" s="4" t="s">
        <v>55</v>
      </c>
      <c r="J630" s="34" t="s">
        <v>25</v>
      </c>
      <c r="K630" s="4" t="s">
        <v>619</v>
      </c>
      <c r="L630" s="4">
        <v>4</v>
      </c>
      <c r="M630" s="4">
        <v>2400</v>
      </c>
      <c r="N630" s="4">
        <v>249</v>
      </c>
      <c r="O630" s="5">
        <v>42272</v>
      </c>
      <c r="P630" s="6" t="s">
        <v>11</v>
      </c>
      <c r="R630" s="17">
        <f t="shared" si="93"/>
        <v>1221.4080000000001</v>
      </c>
      <c r="S630" s="17">
        <f t="shared" si="91"/>
        <v>-1.9999999999527063E-3</v>
      </c>
    </row>
    <row r="631" spans="1:19" s="15" customFormat="1" x14ac:dyDescent="0.25">
      <c r="A631" s="71"/>
      <c r="B631" s="69">
        <v>591</v>
      </c>
      <c r="C631" s="5">
        <v>42272</v>
      </c>
      <c r="D631" s="6" t="s">
        <v>14</v>
      </c>
      <c r="E631" s="6" t="s">
        <v>620</v>
      </c>
      <c r="F631" s="7">
        <v>1196</v>
      </c>
      <c r="G631" s="7">
        <v>191.36</v>
      </c>
      <c r="H631" s="7">
        <f t="shared" si="94"/>
        <v>1387.3600000000001</v>
      </c>
      <c r="I631" s="4" t="s">
        <v>55</v>
      </c>
      <c r="J631" s="34" t="s">
        <v>25</v>
      </c>
      <c r="K631" s="4" t="s">
        <v>621</v>
      </c>
      <c r="L631" s="4">
        <v>4</v>
      </c>
      <c r="M631" s="4">
        <v>2400</v>
      </c>
      <c r="N631" s="4">
        <v>246</v>
      </c>
      <c r="O631" s="5">
        <v>42272</v>
      </c>
      <c r="P631" s="6" t="s">
        <v>11</v>
      </c>
      <c r="R631" s="17">
        <f t="shared" si="93"/>
        <v>191.36</v>
      </c>
      <c r="S631" s="17">
        <f t="shared" si="91"/>
        <v>0</v>
      </c>
    </row>
    <row r="632" spans="1:19" s="15" customFormat="1" x14ac:dyDescent="0.25">
      <c r="A632" s="71"/>
      <c r="B632" s="69">
        <v>592</v>
      </c>
      <c r="C632" s="5">
        <v>42275</v>
      </c>
      <c r="D632" s="6" t="s">
        <v>8</v>
      </c>
      <c r="E632" s="6" t="s">
        <v>623</v>
      </c>
      <c r="F632" s="7">
        <v>10017</v>
      </c>
      <c r="G632" s="7">
        <v>0</v>
      </c>
      <c r="H632" s="7">
        <f t="shared" si="94"/>
        <v>10017</v>
      </c>
      <c r="I632" s="4" t="s">
        <v>55</v>
      </c>
      <c r="J632" s="34" t="s">
        <v>62</v>
      </c>
      <c r="K632" s="4">
        <v>143076076</v>
      </c>
      <c r="L632" s="4">
        <v>2</v>
      </c>
      <c r="M632" s="4">
        <v>3900</v>
      </c>
      <c r="N632" s="4">
        <v>392</v>
      </c>
      <c r="O632" s="5">
        <v>42275</v>
      </c>
      <c r="P632" s="6" t="s">
        <v>11</v>
      </c>
      <c r="R632" s="17">
        <v>0</v>
      </c>
      <c r="S632" s="17">
        <f t="shared" si="91"/>
        <v>0</v>
      </c>
    </row>
    <row r="633" spans="1:19" s="15" customFormat="1" x14ac:dyDescent="0.25">
      <c r="A633" s="71"/>
      <c r="B633" s="69">
        <v>593</v>
      </c>
      <c r="C633" s="5">
        <v>42274</v>
      </c>
      <c r="D633" s="6" t="s">
        <v>14</v>
      </c>
      <c r="E633" s="6" t="s">
        <v>44</v>
      </c>
      <c r="F633" s="7">
        <v>2451.9899999999998</v>
      </c>
      <c r="G633" s="7">
        <v>392.31</v>
      </c>
      <c r="H633" s="7">
        <f t="shared" si="94"/>
        <v>2844.2999999999997</v>
      </c>
      <c r="I633" s="4" t="s">
        <v>55</v>
      </c>
      <c r="J633" s="34" t="s">
        <v>10</v>
      </c>
      <c r="K633" s="4" t="s">
        <v>624</v>
      </c>
      <c r="L633" s="4">
        <v>4</v>
      </c>
      <c r="M633" s="4">
        <v>3100</v>
      </c>
      <c r="N633" s="4">
        <v>311</v>
      </c>
      <c r="O633" s="5">
        <v>42275</v>
      </c>
      <c r="P633" s="6" t="s">
        <v>11</v>
      </c>
      <c r="R633" s="17">
        <f t="shared" ref="R633:R642" si="95">F633*0.16</f>
        <v>392.3184</v>
      </c>
      <c r="S633" s="17">
        <f t="shared" si="91"/>
        <v>8.399999999994634E-3</v>
      </c>
    </row>
    <row r="634" spans="1:19" s="15" customFormat="1" x14ac:dyDescent="0.25">
      <c r="A634" s="71"/>
      <c r="B634" s="69">
        <v>594</v>
      </c>
      <c r="C634" s="5">
        <v>42274</v>
      </c>
      <c r="D634" s="6" t="s">
        <v>14</v>
      </c>
      <c r="E634" s="6" t="s">
        <v>45</v>
      </c>
      <c r="F634" s="7">
        <v>4688.76</v>
      </c>
      <c r="G634" s="7">
        <v>750.2</v>
      </c>
      <c r="H634" s="7">
        <f t="shared" si="94"/>
        <v>5438.96</v>
      </c>
      <c r="I634" s="4" t="s">
        <v>55</v>
      </c>
      <c r="J634" s="34" t="s">
        <v>10</v>
      </c>
      <c r="K634" s="4" t="s">
        <v>625</v>
      </c>
      <c r="L634" s="4">
        <v>4</v>
      </c>
      <c r="M634" s="4">
        <v>3100</v>
      </c>
      <c r="N634" s="4">
        <v>311</v>
      </c>
      <c r="O634" s="5">
        <v>42275</v>
      </c>
      <c r="P634" s="6" t="s">
        <v>11</v>
      </c>
      <c r="R634" s="17">
        <f t="shared" si="95"/>
        <v>750.2016000000001</v>
      </c>
      <c r="S634" s="17">
        <f t="shared" si="91"/>
        <v>1.6000000000531145E-3</v>
      </c>
    </row>
    <row r="635" spans="1:19" s="15" customFormat="1" x14ac:dyDescent="0.25">
      <c r="A635" s="71"/>
      <c r="B635" s="69">
        <v>595</v>
      </c>
      <c r="C635" s="5">
        <v>42276</v>
      </c>
      <c r="D635" s="6" t="s">
        <v>14</v>
      </c>
      <c r="E635" s="6" t="s">
        <v>626</v>
      </c>
      <c r="F635" s="7">
        <f t="shared" ref="F635:F641" si="96">G635/0.16</f>
        <v>6580.1249999999991</v>
      </c>
      <c r="G635" s="7">
        <v>1052.82</v>
      </c>
      <c r="H635" s="7">
        <f t="shared" si="94"/>
        <v>7632.9449999999988</v>
      </c>
      <c r="I635" s="4" t="s">
        <v>632</v>
      </c>
      <c r="J635" s="34" t="s">
        <v>18</v>
      </c>
      <c r="K635" s="4" t="s">
        <v>633</v>
      </c>
      <c r="L635" s="4">
        <v>4</v>
      </c>
      <c r="M635" s="4">
        <v>2600</v>
      </c>
      <c r="N635" s="4">
        <v>261</v>
      </c>
      <c r="O635" s="5">
        <v>42276</v>
      </c>
      <c r="P635" s="6" t="s">
        <v>11</v>
      </c>
      <c r="R635" s="17">
        <f t="shared" si="95"/>
        <v>1052.82</v>
      </c>
      <c r="S635" s="17">
        <f t="shared" si="91"/>
        <v>0</v>
      </c>
    </row>
    <row r="636" spans="1:19" s="15" customFormat="1" x14ac:dyDescent="0.25">
      <c r="A636" s="71"/>
      <c r="B636" s="69">
        <v>596</v>
      </c>
      <c r="C636" s="5">
        <v>42276</v>
      </c>
      <c r="D636" s="6" t="s">
        <v>14</v>
      </c>
      <c r="E636" s="6" t="s">
        <v>627</v>
      </c>
      <c r="F636" s="7">
        <f t="shared" si="96"/>
        <v>6844.3124999999991</v>
      </c>
      <c r="G636" s="7">
        <v>1095.0899999999999</v>
      </c>
      <c r="H636" s="7">
        <f t="shared" ref="H636:H641" si="97">SUM(F636:G636)</f>
        <v>7939.4024999999992</v>
      </c>
      <c r="I636" s="4" t="s">
        <v>632</v>
      </c>
      <c r="J636" s="34" t="s">
        <v>18</v>
      </c>
      <c r="K636" s="4" t="s">
        <v>634</v>
      </c>
      <c r="L636" s="4">
        <v>4</v>
      </c>
      <c r="M636" s="4">
        <v>2600</v>
      </c>
      <c r="N636" s="4">
        <v>261</v>
      </c>
      <c r="O636" s="5">
        <v>42276</v>
      </c>
      <c r="P636" s="6" t="s">
        <v>11</v>
      </c>
      <c r="R636" s="17">
        <f t="shared" si="95"/>
        <v>1095.0899999999999</v>
      </c>
      <c r="S636" s="17">
        <f t="shared" si="91"/>
        <v>0</v>
      </c>
    </row>
    <row r="637" spans="1:19" s="15" customFormat="1" x14ac:dyDescent="0.25">
      <c r="A637" s="71"/>
      <c r="B637" s="69">
        <v>597</v>
      </c>
      <c r="C637" s="5">
        <v>42276</v>
      </c>
      <c r="D637" s="6" t="s">
        <v>14</v>
      </c>
      <c r="E637" s="6" t="s">
        <v>628</v>
      </c>
      <c r="F637" s="7">
        <f t="shared" si="96"/>
        <v>18980.75</v>
      </c>
      <c r="G637" s="7">
        <v>3036.92</v>
      </c>
      <c r="H637" s="7">
        <f t="shared" si="97"/>
        <v>22017.67</v>
      </c>
      <c r="I637" s="4" t="s">
        <v>632</v>
      </c>
      <c r="J637" s="34" t="s">
        <v>18</v>
      </c>
      <c r="K637" s="4" t="s">
        <v>635</v>
      </c>
      <c r="L637" s="4">
        <v>4</v>
      </c>
      <c r="M637" s="4">
        <v>2600</v>
      </c>
      <c r="N637" s="4">
        <v>261</v>
      </c>
      <c r="O637" s="5">
        <v>42276</v>
      </c>
      <c r="P637" s="6" t="s">
        <v>11</v>
      </c>
      <c r="R637" s="17">
        <f t="shared" si="95"/>
        <v>3036.92</v>
      </c>
      <c r="S637" s="17">
        <f t="shared" si="91"/>
        <v>0</v>
      </c>
    </row>
    <row r="638" spans="1:19" s="15" customFormat="1" x14ac:dyDescent="0.25">
      <c r="A638" s="71"/>
      <c r="B638" s="69">
        <v>598</v>
      </c>
      <c r="C638" s="5">
        <v>42276</v>
      </c>
      <c r="D638" s="6" t="s">
        <v>8</v>
      </c>
      <c r="E638" s="6" t="s">
        <v>629</v>
      </c>
      <c r="F638" s="7">
        <f t="shared" si="96"/>
        <v>545.1875</v>
      </c>
      <c r="G638" s="7">
        <v>87.23</v>
      </c>
      <c r="H638" s="7">
        <f t="shared" si="97"/>
        <v>632.41750000000002</v>
      </c>
      <c r="I638" s="4" t="s">
        <v>632</v>
      </c>
      <c r="J638" s="34" t="s">
        <v>18</v>
      </c>
      <c r="K638" s="4" t="s">
        <v>636</v>
      </c>
      <c r="L638" s="4">
        <v>2</v>
      </c>
      <c r="M638" s="4">
        <v>2600</v>
      </c>
      <c r="N638" s="4">
        <v>261</v>
      </c>
      <c r="O638" s="5">
        <v>42276</v>
      </c>
      <c r="P638" s="6" t="s">
        <v>11</v>
      </c>
      <c r="R638" s="17">
        <f t="shared" si="95"/>
        <v>87.23</v>
      </c>
      <c r="S638" s="17">
        <f t="shared" si="91"/>
        <v>0</v>
      </c>
    </row>
    <row r="639" spans="1:19" s="15" customFormat="1" x14ac:dyDescent="0.25">
      <c r="A639" s="71"/>
      <c r="B639" s="69">
        <v>599</v>
      </c>
      <c r="C639" s="5">
        <v>42276</v>
      </c>
      <c r="D639" s="6" t="s">
        <v>19</v>
      </c>
      <c r="E639" s="6" t="s">
        <v>630</v>
      </c>
      <c r="F639" s="7">
        <f t="shared" si="96"/>
        <v>612.3125</v>
      </c>
      <c r="G639" s="7">
        <v>97.97</v>
      </c>
      <c r="H639" s="7">
        <f t="shared" si="97"/>
        <v>710.28250000000003</v>
      </c>
      <c r="I639" s="4" t="s">
        <v>632</v>
      </c>
      <c r="J639" s="34" t="s">
        <v>18</v>
      </c>
      <c r="K639" s="4" t="s">
        <v>637</v>
      </c>
      <c r="L639" s="4">
        <v>3</v>
      </c>
      <c r="M639" s="4">
        <v>2600</v>
      </c>
      <c r="N639" s="4">
        <v>261</v>
      </c>
      <c r="O639" s="5">
        <v>42276</v>
      </c>
      <c r="P639" s="6" t="s">
        <v>11</v>
      </c>
      <c r="R639" s="17">
        <f t="shared" si="95"/>
        <v>97.97</v>
      </c>
      <c r="S639" s="17">
        <f t="shared" si="91"/>
        <v>0</v>
      </c>
    </row>
    <row r="640" spans="1:19" s="15" customFormat="1" x14ac:dyDescent="0.25">
      <c r="A640" s="71"/>
      <c r="B640" s="69">
        <v>600</v>
      </c>
      <c r="C640" s="5">
        <v>42276</v>
      </c>
      <c r="D640" s="6" t="s">
        <v>20</v>
      </c>
      <c r="E640" s="6" t="s">
        <v>631</v>
      </c>
      <c r="F640" s="7">
        <f t="shared" si="96"/>
        <v>1371.375</v>
      </c>
      <c r="G640" s="7">
        <v>219.42</v>
      </c>
      <c r="H640" s="7">
        <f t="shared" si="97"/>
        <v>1590.7950000000001</v>
      </c>
      <c r="I640" s="4" t="s">
        <v>632</v>
      </c>
      <c r="J640" s="34" t="s">
        <v>18</v>
      </c>
      <c r="K640" s="4" t="s">
        <v>638</v>
      </c>
      <c r="L640" s="4">
        <v>1</v>
      </c>
      <c r="M640" s="4">
        <v>2600</v>
      </c>
      <c r="N640" s="4">
        <v>261</v>
      </c>
      <c r="O640" s="5">
        <v>42276</v>
      </c>
      <c r="P640" s="6" t="s">
        <v>11</v>
      </c>
      <c r="R640" s="17">
        <f t="shared" si="95"/>
        <v>219.42000000000002</v>
      </c>
      <c r="S640" s="17">
        <f t="shared" si="91"/>
        <v>0</v>
      </c>
    </row>
    <row r="641" spans="1:19" s="15" customFormat="1" x14ac:dyDescent="0.25">
      <c r="A641" s="71"/>
      <c r="B641" s="69">
        <v>601</v>
      </c>
      <c r="C641" s="5">
        <v>42276</v>
      </c>
      <c r="D641" s="6" t="s">
        <v>14</v>
      </c>
      <c r="E641" s="6" t="s">
        <v>75</v>
      </c>
      <c r="F641" s="7">
        <f t="shared" si="96"/>
        <v>314.6875</v>
      </c>
      <c r="G641" s="7">
        <v>50.35</v>
      </c>
      <c r="H641" s="7">
        <f t="shared" si="97"/>
        <v>365.03750000000002</v>
      </c>
      <c r="I641" s="4" t="s">
        <v>22</v>
      </c>
      <c r="J641" s="34" t="s">
        <v>59</v>
      </c>
      <c r="K641" s="4">
        <v>10061</v>
      </c>
      <c r="L641" s="4">
        <v>4</v>
      </c>
      <c r="M641" s="4">
        <v>2600</v>
      </c>
      <c r="N641" s="4">
        <v>261</v>
      </c>
      <c r="O641" s="5">
        <v>42276</v>
      </c>
      <c r="P641" s="6" t="s">
        <v>11</v>
      </c>
      <c r="R641" s="17">
        <f t="shared" si="95"/>
        <v>50.35</v>
      </c>
      <c r="S641" s="17">
        <f t="shared" si="91"/>
        <v>0</v>
      </c>
    </row>
    <row r="642" spans="1:19" s="15" customFormat="1" x14ac:dyDescent="0.25">
      <c r="A642" s="71"/>
      <c r="B642" s="69">
        <v>602</v>
      </c>
      <c r="C642" s="5">
        <v>42276</v>
      </c>
      <c r="D642" s="6" t="s">
        <v>14</v>
      </c>
      <c r="E642" s="6" t="s">
        <v>280</v>
      </c>
      <c r="F642" s="7">
        <v>508.62</v>
      </c>
      <c r="G642" s="7">
        <v>81.38</v>
      </c>
      <c r="H642" s="7">
        <f>SUM(F642:G642)</f>
        <v>590</v>
      </c>
      <c r="I642" s="4" t="s">
        <v>22</v>
      </c>
      <c r="J642" s="34" t="s">
        <v>35</v>
      </c>
      <c r="K642" s="4">
        <v>49</v>
      </c>
      <c r="L642" s="4">
        <v>4</v>
      </c>
      <c r="M642" s="4">
        <v>2600</v>
      </c>
      <c r="N642" s="4">
        <v>261</v>
      </c>
      <c r="O642" s="5">
        <v>42276</v>
      </c>
      <c r="P642" s="6" t="s">
        <v>11</v>
      </c>
      <c r="R642" s="17">
        <f t="shared" si="95"/>
        <v>81.379199999999997</v>
      </c>
      <c r="S642" s="17">
        <f t="shared" si="91"/>
        <v>-7.9999999999813554E-4</v>
      </c>
    </row>
    <row r="643" spans="1:19" s="15" customFormat="1" x14ac:dyDescent="0.25">
      <c r="A643" s="71"/>
      <c r="B643" s="84"/>
      <c r="C643" s="82"/>
      <c r="D643" s="83"/>
      <c r="E643" s="22"/>
      <c r="F643" s="68"/>
      <c r="G643" s="68"/>
      <c r="H643" s="68"/>
      <c r="I643" s="85"/>
      <c r="J643" s="86"/>
      <c r="K643" s="20"/>
      <c r="L643" s="20"/>
      <c r="M643" s="20"/>
      <c r="N643" s="20"/>
      <c r="O643" s="21"/>
      <c r="P643" s="87"/>
      <c r="R643" s="17"/>
      <c r="S643" s="17"/>
    </row>
    <row r="644" spans="1:19" s="15" customFormat="1" x14ac:dyDescent="0.25">
      <c r="A644" s="71"/>
      <c r="B644" s="51" t="s">
        <v>69</v>
      </c>
      <c r="C644" s="44" t="s">
        <v>69</v>
      </c>
      <c r="D644" s="24" t="s">
        <v>69</v>
      </c>
      <c r="E644" s="30" t="s">
        <v>69</v>
      </c>
      <c r="F644" s="28" t="s">
        <v>69</v>
      </c>
      <c r="G644" s="28" t="s">
        <v>69</v>
      </c>
      <c r="H644" s="31" t="s">
        <v>69</v>
      </c>
      <c r="I644" s="29" t="s">
        <v>69</v>
      </c>
      <c r="J644" s="23" t="s">
        <v>69</v>
      </c>
      <c r="K644" s="20" t="s">
        <v>69</v>
      </c>
      <c r="L644" s="20" t="s">
        <v>69</v>
      </c>
      <c r="M644" s="20" t="s">
        <v>69</v>
      </c>
      <c r="N644" s="20" t="s">
        <v>69</v>
      </c>
      <c r="O644" s="21" t="s">
        <v>69</v>
      </c>
      <c r="P644" s="22" t="s">
        <v>69</v>
      </c>
      <c r="S644" s="38"/>
    </row>
    <row r="645" spans="1:19" s="15" customFormat="1" x14ac:dyDescent="0.25">
      <c r="A645" s="71"/>
      <c r="B645" s="89">
        <v>42278</v>
      </c>
      <c r="C645" s="89"/>
      <c r="D645" s="24" t="s">
        <v>69</v>
      </c>
      <c r="E645" s="30" t="s">
        <v>69</v>
      </c>
      <c r="F645" s="28" t="s">
        <v>69</v>
      </c>
      <c r="G645" s="28" t="s">
        <v>69</v>
      </c>
      <c r="H645" s="31" t="s">
        <v>69</v>
      </c>
      <c r="I645" s="29" t="s">
        <v>69</v>
      </c>
      <c r="J645" s="23" t="s">
        <v>69</v>
      </c>
      <c r="K645" s="20" t="s">
        <v>69</v>
      </c>
      <c r="L645" s="20" t="s">
        <v>69</v>
      </c>
      <c r="M645" s="20" t="s">
        <v>69</v>
      </c>
      <c r="N645" s="20" t="s">
        <v>69</v>
      </c>
      <c r="O645" s="21" t="s">
        <v>69</v>
      </c>
      <c r="P645" s="22" t="s">
        <v>69</v>
      </c>
    </row>
    <row r="646" spans="1:19" s="58" customFormat="1" ht="8.25" customHeight="1" x14ac:dyDescent="0.25">
      <c r="A646" s="70"/>
      <c r="B646" s="81"/>
      <c r="C646" s="59"/>
      <c r="D646" s="74"/>
      <c r="E646" s="74"/>
      <c r="F646" s="74"/>
      <c r="G646" s="75"/>
      <c r="H646" s="76"/>
      <c r="I646" s="77"/>
      <c r="J646" s="78"/>
      <c r="K646" s="77"/>
      <c r="L646" s="77"/>
      <c r="M646" s="77"/>
      <c r="N646" s="77"/>
      <c r="O646" s="79"/>
      <c r="P646" s="80"/>
    </row>
    <row r="647" spans="1:19" s="15" customFormat="1" x14ac:dyDescent="0.25">
      <c r="A647" s="71"/>
      <c r="B647" s="69">
        <v>603</v>
      </c>
      <c r="C647" s="5">
        <v>42283</v>
      </c>
      <c r="D647" s="6" t="s">
        <v>14</v>
      </c>
      <c r="E647" s="6" t="s">
        <v>86</v>
      </c>
      <c r="F647" s="7">
        <v>5973.98</v>
      </c>
      <c r="G647" s="7">
        <v>955.83</v>
      </c>
      <c r="H647" s="7">
        <f>SUM(F647:G647)</f>
        <v>6929.8099999999995</v>
      </c>
      <c r="I647" s="4" t="s">
        <v>55</v>
      </c>
      <c r="J647" s="34" t="s">
        <v>10</v>
      </c>
      <c r="K647" s="4" t="s">
        <v>645</v>
      </c>
      <c r="L647" s="4">
        <v>4</v>
      </c>
      <c r="M647" s="4">
        <v>3100</v>
      </c>
      <c r="N647" s="4">
        <v>311</v>
      </c>
      <c r="O647" s="5">
        <v>42283</v>
      </c>
      <c r="P647" s="4" t="s">
        <v>11</v>
      </c>
      <c r="R647" s="17">
        <f t="shared" ref="R647:R667" si="98">F647*0.16</f>
        <v>955.83679999999993</v>
      </c>
      <c r="S647" s="17">
        <f t="shared" ref="S647:S690" si="99">R647-G647</f>
        <v>6.7999999998846761E-3</v>
      </c>
    </row>
    <row r="648" spans="1:19" s="15" customFormat="1" x14ac:dyDescent="0.25">
      <c r="A648" s="71"/>
      <c r="B648" s="69">
        <v>604</v>
      </c>
      <c r="C648" s="5">
        <v>42283</v>
      </c>
      <c r="D648" s="6" t="s">
        <v>8</v>
      </c>
      <c r="E648" s="6" t="s">
        <v>12</v>
      </c>
      <c r="F648" s="7">
        <f>G648/0.16</f>
        <v>947.25</v>
      </c>
      <c r="G648" s="7">
        <v>151.56</v>
      </c>
      <c r="H648" s="7">
        <f>SUM(F648:G648)</f>
        <v>1098.81</v>
      </c>
      <c r="I648" s="4" t="s">
        <v>55</v>
      </c>
      <c r="J648" s="34" t="s">
        <v>13</v>
      </c>
      <c r="K648" s="4">
        <v>60315090069215</v>
      </c>
      <c r="L648" s="4">
        <v>2</v>
      </c>
      <c r="M648" s="4">
        <v>3100</v>
      </c>
      <c r="N648" s="4">
        <v>314</v>
      </c>
      <c r="O648" s="5">
        <v>42283</v>
      </c>
      <c r="P648" s="4" t="s">
        <v>11</v>
      </c>
      <c r="R648" s="17">
        <f t="shared" si="98"/>
        <v>151.56</v>
      </c>
      <c r="S648" s="17">
        <f t="shared" si="99"/>
        <v>0</v>
      </c>
    </row>
    <row r="649" spans="1:19" s="15" customFormat="1" x14ac:dyDescent="0.25">
      <c r="A649" s="71"/>
      <c r="B649" s="69">
        <v>605</v>
      </c>
      <c r="C649" s="5">
        <v>42283</v>
      </c>
      <c r="D649" s="6" t="s">
        <v>19</v>
      </c>
      <c r="E649" s="6" t="s">
        <v>646</v>
      </c>
      <c r="F649" s="7">
        <v>6855.98</v>
      </c>
      <c r="G649" s="7">
        <v>1096.96</v>
      </c>
      <c r="H649" s="7">
        <f t="shared" ref="H649:H655" si="100">SUM(F649:G649)</f>
        <v>7952.94</v>
      </c>
      <c r="I649" s="4" t="s">
        <v>55</v>
      </c>
      <c r="J649" s="34" t="s">
        <v>48</v>
      </c>
      <c r="K649" s="4">
        <v>2580</v>
      </c>
      <c r="L649" s="4">
        <v>3</v>
      </c>
      <c r="M649" s="4">
        <v>2100</v>
      </c>
      <c r="N649" s="4">
        <v>214</v>
      </c>
      <c r="O649" s="5">
        <v>42283</v>
      </c>
      <c r="P649" s="4" t="s">
        <v>11</v>
      </c>
      <c r="R649" s="17">
        <f t="shared" si="98"/>
        <v>1096.9567999999999</v>
      </c>
      <c r="S649" s="17">
        <f t="shared" si="99"/>
        <v>-3.200000000106229E-3</v>
      </c>
    </row>
    <row r="650" spans="1:19" s="15" customFormat="1" x14ac:dyDescent="0.25">
      <c r="A650" s="71"/>
      <c r="B650" s="69">
        <v>606</v>
      </c>
      <c r="C650" s="5">
        <v>42283</v>
      </c>
      <c r="D650" s="6" t="s">
        <v>8</v>
      </c>
      <c r="E650" s="6" t="s">
        <v>647</v>
      </c>
      <c r="F650" s="7">
        <v>14700</v>
      </c>
      <c r="G650" s="7">
        <v>2352</v>
      </c>
      <c r="H650" s="7">
        <f t="shared" si="100"/>
        <v>17052</v>
      </c>
      <c r="I650" s="4" t="s">
        <v>55</v>
      </c>
      <c r="J650" s="34" t="s">
        <v>48</v>
      </c>
      <c r="K650" s="4">
        <v>2582</v>
      </c>
      <c r="L650" s="4">
        <v>2</v>
      </c>
      <c r="M650" s="4">
        <v>2100</v>
      </c>
      <c r="N650" s="4">
        <v>214</v>
      </c>
      <c r="O650" s="5">
        <v>42283</v>
      </c>
      <c r="P650" s="4" t="s">
        <v>11</v>
      </c>
      <c r="R650" s="17">
        <f t="shared" si="98"/>
        <v>2352</v>
      </c>
      <c r="S650" s="17">
        <f t="shared" si="99"/>
        <v>0</v>
      </c>
    </row>
    <row r="651" spans="1:19" s="15" customFormat="1" x14ac:dyDescent="0.25">
      <c r="A651" s="71"/>
      <c r="B651" s="69">
        <v>607</v>
      </c>
      <c r="C651" s="5">
        <v>42283</v>
      </c>
      <c r="D651" s="6" t="s">
        <v>14</v>
      </c>
      <c r="E651" s="6" t="s">
        <v>695</v>
      </c>
      <c r="F651" s="7">
        <v>14700</v>
      </c>
      <c r="G651" s="7">
        <v>2352</v>
      </c>
      <c r="H651" s="7">
        <f t="shared" si="100"/>
        <v>17052</v>
      </c>
      <c r="I651" s="4" t="s">
        <v>55</v>
      </c>
      <c r="J651" s="34" t="s">
        <v>24</v>
      </c>
      <c r="K651" s="4">
        <v>285</v>
      </c>
      <c r="L651" s="4">
        <v>4</v>
      </c>
      <c r="M651" s="4">
        <v>2500</v>
      </c>
      <c r="N651" s="4">
        <v>259</v>
      </c>
      <c r="O651" s="5">
        <v>42283</v>
      </c>
      <c r="P651" s="4" t="s">
        <v>11</v>
      </c>
      <c r="R651" s="17">
        <f t="shared" si="98"/>
        <v>2352</v>
      </c>
      <c r="S651" s="17">
        <f t="shared" si="99"/>
        <v>0</v>
      </c>
    </row>
    <row r="652" spans="1:19" s="15" customFormat="1" x14ac:dyDescent="0.25">
      <c r="A652" s="71"/>
      <c r="B652" s="69">
        <v>608</v>
      </c>
      <c r="C652" s="5">
        <v>42283</v>
      </c>
      <c r="D652" s="6" t="s">
        <v>14</v>
      </c>
      <c r="E652" s="6" t="s">
        <v>391</v>
      </c>
      <c r="F652" s="7">
        <v>1750</v>
      </c>
      <c r="G652" s="7">
        <v>280</v>
      </c>
      <c r="H652" s="7">
        <f t="shared" si="100"/>
        <v>2030</v>
      </c>
      <c r="I652" s="4" t="s">
        <v>55</v>
      </c>
      <c r="J652" s="34" t="s">
        <v>24</v>
      </c>
      <c r="K652" s="4">
        <v>286</v>
      </c>
      <c r="L652" s="4">
        <v>4</v>
      </c>
      <c r="M652" s="4">
        <v>3500</v>
      </c>
      <c r="N652" s="4">
        <v>351</v>
      </c>
      <c r="O652" s="5">
        <v>42283</v>
      </c>
      <c r="P652" s="4" t="s">
        <v>11</v>
      </c>
      <c r="R652" s="17">
        <f t="shared" si="98"/>
        <v>280</v>
      </c>
      <c r="S652" s="17">
        <f t="shared" si="99"/>
        <v>0</v>
      </c>
    </row>
    <row r="653" spans="1:19" s="15" customFormat="1" x14ac:dyDescent="0.25">
      <c r="A653" s="71"/>
      <c r="B653" s="69">
        <v>609</v>
      </c>
      <c r="C653" s="5">
        <v>42284</v>
      </c>
      <c r="D653" s="6" t="s">
        <v>14</v>
      </c>
      <c r="E653" s="6" t="s">
        <v>228</v>
      </c>
      <c r="F653" s="7">
        <v>465.52</v>
      </c>
      <c r="G653" s="7">
        <v>74.48</v>
      </c>
      <c r="H653" s="7">
        <f t="shared" si="100"/>
        <v>540</v>
      </c>
      <c r="I653" s="7" t="s">
        <v>22</v>
      </c>
      <c r="J653" s="47" t="s">
        <v>21</v>
      </c>
      <c r="K653" s="7" t="s">
        <v>649</v>
      </c>
      <c r="L653" s="4">
        <v>4</v>
      </c>
      <c r="M653" s="4">
        <v>2900</v>
      </c>
      <c r="N653" s="4">
        <v>291</v>
      </c>
      <c r="O653" s="5">
        <v>42283</v>
      </c>
      <c r="P653" s="4" t="s">
        <v>11</v>
      </c>
      <c r="R653" s="17">
        <f t="shared" si="98"/>
        <v>74.483199999999997</v>
      </c>
      <c r="S653" s="17">
        <f t="shared" si="99"/>
        <v>3.1999999999925421E-3</v>
      </c>
    </row>
    <row r="654" spans="1:19" s="15" customFormat="1" x14ac:dyDescent="0.25">
      <c r="A654" s="71"/>
      <c r="B654" s="69">
        <v>610</v>
      </c>
      <c r="C654" s="5">
        <v>42284</v>
      </c>
      <c r="D654" s="6" t="s">
        <v>14</v>
      </c>
      <c r="E654" s="6" t="s">
        <v>648</v>
      </c>
      <c r="F654" s="7">
        <v>155.16999999999999</v>
      </c>
      <c r="G654" s="7">
        <v>24.83</v>
      </c>
      <c r="H654" s="7">
        <f t="shared" si="100"/>
        <v>180</v>
      </c>
      <c r="I654" s="4" t="s">
        <v>22</v>
      </c>
      <c r="J654" s="34" t="s">
        <v>21</v>
      </c>
      <c r="K654" s="4" t="s">
        <v>650</v>
      </c>
      <c r="L654" s="4">
        <v>4</v>
      </c>
      <c r="M654" s="4">
        <v>2400</v>
      </c>
      <c r="N654" s="4">
        <v>247</v>
      </c>
      <c r="O654" s="5">
        <v>42650</v>
      </c>
      <c r="P654" s="4" t="s">
        <v>11</v>
      </c>
      <c r="R654" s="17">
        <f t="shared" si="98"/>
        <v>24.827199999999998</v>
      </c>
      <c r="S654" s="17">
        <f t="shared" si="99"/>
        <v>-2.8000000000005798E-3</v>
      </c>
    </row>
    <row r="655" spans="1:19" s="15" customFormat="1" x14ac:dyDescent="0.25">
      <c r="A655" s="71"/>
      <c r="B655" s="69">
        <v>611</v>
      </c>
      <c r="C655" s="5">
        <v>42284</v>
      </c>
      <c r="D655" s="6" t="s">
        <v>14</v>
      </c>
      <c r="E655" s="6" t="s">
        <v>651</v>
      </c>
      <c r="F655" s="7">
        <v>1594.83</v>
      </c>
      <c r="G655" s="7">
        <v>255.17</v>
      </c>
      <c r="H655" s="7">
        <f t="shared" si="100"/>
        <v>1850</v>
      </c>
      <c r="I655" s="4" t="s">
        <v>22</v>
      </c>
      <c r="J655" s="34" t="s">
        <v>487</v>
      </c>
      <c r="K655" s="4">
        <v>1682</v>
      </c>
      <c r="L655" s="4">
        <v>4</v>
      </c>
      <c r="M655" s="4">
        <v>2900</v>
      </c>
      <c r="N655" s="4">
        <v>296</v>
      </c>
      <c r="O655" s="5">
        <v>42290</v>
      </c>
      <c r="P655" s="4" t="s">
        <v>11</v>
      </c>
      <c r="R655" s="17">
        <f t="shared" si="98"/>
        <v>255.1728</v>
      </c>
      <c r="S655" s="17">
        <f t="shared" si="99"/>
        <v>2.8000000000076852E-3</v>
      </c>
    </row>
    <row r="656" spans="1:19" s="15" customFormat="1" x14ac:dyDescent="0.25">
      <c r="A656" s="71"/>
      <c r="B656" s="69">
        <v>612</v>
      </c>
      <c r="C656" s="5">
        <v>42292</v>
      </c>
      <c r="D656" s="6" t="s">
        <v>14</v>
      </c>
      <c r="E656" s="6" t="s">
        <v>29</v>
      </c>
      <c r="F656" s="7">
        <v>30750.39</v>
      </c>
      <c r="G656" s="7">
        <v>4920.0600000000004</v>
      </c>
      <c r="H656" s="7">
        <f t="shared" ref="H656:H668" si="101">SUM(F656:G656)</f>
        <v>35670.449999999997</v>
      </c>
      <c r="I656" s="4" t="s">
        <v>55</v>
      </c>
      <c r="J656" s="34" t="s">
        <v>10</v>
      </c>
      <c r="K656" s="4" t="s">
        <v>652</v>
      </c>
      <c r="L656" s="4">
        <v>4</v>
      </c>
      <c r="M656" s="4">
        <v>3100</v>
      </c>
      <c r="N656" s="4">
        <v>311</v>
      </c>
      <c r="O656" s="5">
        <v>42293</v>
      </c>
      <c r="P656" s="4" t="s">
        <v>11</v>
      </c>
      <c r="R656" s="17">
        <f t="shared" si="98"/>
        <v>4920.0623999999998</v>
      </c>
      <c r="S656" s="17">
        <f t="shared" si="99"/>
        <v>2.3999999993975507E-3</v>
      </c>
    </row>
    <row r="657" spans="1:19" s="15" customFormat="1" x14ac:dyDescent="0.25">
      <c r="A657" s="71"/>
      <c r="B657" s="69">
        <v>613</v>
      </c>
      <c r="C657" s="5">
        <v>42292</v>
      </c>
      <c r="D657" s="6" t="s">
        <v>14</v>
      </c>
      <c r="E657" s="6" t="s">
        <v>30</v>
      </c>
      <c r="F657" s="7">
        <v>36162.35</v>
      </c>
      <c r="G657" s="7">
        <v>5785.97</v>
      </c>
      <c r="H657" s="7">
        <f t="shared" si="101"/>
        <v>41948.32</v>
      </c>
      <c r="I657" s="4" t="s">
        <v>55</v>
      </c>
      <c r="J657" s="34" t="s">
        <v>10</v>
      </c>
      <c r="K657" s="4" t="s">
        <v>653</v>
      </c>
      <c r="L657" s="4">
        <v>4</v>
      </c>
      <c r="M657" s="4">
        <v>3100</v>
      </c>
      <c r="N657" s="4">
        <v>311</v>
      </c>
      <c r="O657" s="5">
        <v>42293</v>
      </c>
      <c r="P657" s="4" t="s">
        <v>11</v>
      </c>
      <c r="R657" s="17">
        <f t="shared" si="98"/>
        <v>5785.9759999999997</v>
      </c>
      <c r="S657" s="17">
        <f t="shared" si="99"/>
        <v>5.9999999994033715E-3</v>
      </c>
    </row>
    <row r="658" spans="1:19" s="15" customFormat="1" x14ac:dyDescent="0.25">
      <c r="A658" s="71"/>
      <c r="B658" s="69">
        <v>614</v>
      </c>
      <c r="C658" s="5">
        <v>42292</v>
      </c>
      <c r="D658" s="6" t="s">
        <v>14</v>
      </c>
      <c r="E658" s="6" t="s">
        <v>31</v>
      </c>
      <c r="F658" s="7">
        <v>14854.33</v>
      </c>
      <c r="G658" s="7">
        <v>2376.69</v>
      </c>
      <c r="H658" s="7">
        <f t="shared" si="101"/>
        <v>17231.02</v>
      </c>
      <c r="I658" s="4" t="s">
        <v>55</v>
      </c>
      <c r="J658" s="34" t="s">
        <v>10</v>
      </c>
      <c r="K658" s="4" t="s">
        <v>654</v>
      </c>
      <c r="L658" s="4">
        <v>4</v>
      </c>
      <c r="M658" s="4">
        <v>3100</v>
      </c>
      <c r="N658" s="4">
        <v>311</v>
      </c>
      <c r="O658" s="5">
        <v>42293</v>
      </c>
      <c r="P658" s="4" t="s">
        <v>11</v>
      </c>
      <c r="R658" s="17">
        <f t="shared" si="98"/>
        <v>2376.6928000000003</v>
      </c>
      <c r="S658" s="17">
        <f t="shared" si="99"/>
        <v>2.8000000002066372E-3</v>
      </c>
    </row>
    <row r="659" spans="1:19" s="15" customFormat="1" x14ac:dyDescent="0.25">
      <c r="A659" s="71"/>
      <c r="B659" s="69">
        <v>615</v>
      </c>
      <c r="C659" s="5">
        <v>42292</v>
      </c>
      <c r="D659" s="6" t="s">
        <v>14</v>
      </c>
      <c r="E659" s="6" t="s">
        <v>233</v>
      </c>
      <c r="F659" s="7">
        <v>1627.78</v>
      </c>
      <c r="G659" s="7">
        <v>260.44</v>
      </c>
      <c r="H659" s="7">
        <f t="shared" si="101"/>
        <v>1888.22</v>
      </c>
      <c r="I659" s="4" t="s">
        <v>55</v>
      </c>
      <c r="J659" s="34" t="s">
        <v>10</v>
      </c>
      <c r="K659" s="4" t="s">
        <v>655</v>
      </c>
      <c r="L659" s="4">
        <v>4</v>
      </c>
      <c r="M659" s="4">
        <v>3100</v>
      </c>
      <c r="N659" s="4">
        <v>311</v>
      </c>
      <c r="O659" s="5">
        <v>42293</v>
      </c>
      <c r="P659" s="4" t="s">
        <v>11</v>
      </c>
      <c r="R659" s="17">
        <f t="shared" si="98"/>
        <v>260.44479999999999</v>
      </c>
      <c r="S659" s="17">
        <f t="shared" si="99"/>
        <v>4.7999999999888132E-3</v>
      </c>
    </row>
    <row r="660" spans="1:19" s="15" customFormat="1" x14ac:dyDescent="0.25">
      <c r="A660" s="71"/>
      <c r="B660" s="69">
        <v>616</v>
      </c>
      <c r="C660" s="5">
        <v>42292</v>
      </c>
      <c r="D660" s="6" t="s">
        <v>14</v>
      </c>
      <c r="E660" s="6" t="s">
        <v>33</v>
      </c>
      <c r="F660" s="7">
        <v>16635.04</v>
      </c>
      <c r="G660" s="7">
        <v>2661.6</v>
      </c>
      <c r="H660" s="7">
        <f t="shared" si="101"/>
        <v>19296.64</v>
      </c>
      <c r="I660" s="4" t="s">
        <v>55</v>
      </c>
      <c r="J660" s="34" t="s">
        <v>10</v>
      </c>
      <c r="K660" s="4" t="s">
        <v>656</v>
      </c>
      <c r="L660" s="4">
        <v>4</v>
      </c>
      <c r="M660" s="4">
        <v>3100</v>
      </c>
      <c r="N660" s="4">
        <v>311</v>
      </c>
      <c r="O660" s="5">
        <v>42293</v>
      </c>
      <c r="P660" s="4" t="s">
        <v>11</v>
      </c>
      <c r="R660" s="17">
        <f t="shared" si="98"/>
        <v>2661.6064000000001</v>
      </c>
      <c r="S660" s="17">
        <f t="shared" si="99"/>
        <v>6.400000000212458E-3</v>
      </c>
    </row>
    <row r="661" spans="1:19" s="15" customFormat="1" x14ac:dyDescent="0.25">
      <c r="A661" s="71"/>
      <c r="B661" s="69">
        <v>617</v>
      </c>
      <c r="C661" s="5">
        <v>42292</v>
      </c>
      <c r="D661" s="6" t="s">
        <v>14</v>
      </c>
      <c r="E661" s="6" t="s">
        <v>34</v>
      </c>
      <c r="F661" s="7">
        <v>32874.559999999998</v>
      </c>
      <c r="G661" s="7">
        <v>5259.93</v>
      </c>
      <c r="H661" s="7">
        <f t="shared" si="101"/>
        <v>38134.49</v>
      </c>
      <c r="I661" s="4" t="s">
        <v>55</v>
      </c>
      <c r="J661" s="34" t="s">
        <v>10</v>
      </c>
      <c r="K661" s="4" t="s">
        <v>656</v>
      </c>
      <c r="L661" s="4">
        <v>4</v>
      </c>
      <c r="M661" s="4">
        <v>3100</v>
      </c>
      <c r="N661" s="4">
        <v>311</v>
      </c>
      <c r="O661" s="5">
        <v>42293</v>
      </c>
      <c r="P661" s="4" t="s">
        <v>11</v>
      </c>
      <c r="R661" s="17">
        <f t="shared" si="98"/>
        <v>5259.9295999999995</v>
      </c>
      <c r="S661" s="17">
        <f t="shared" si="99"/>
        <v>-4.0000000080908649E-4</v>
      </c>
    </row>
    <row r="662" spans="1:19" s="15" customFormat="1" x14ac:dyDescent="0.25">
      <c r="A662" s="71"/>
      <c r="B662" s="69">
        <v>618</v>
      </c>
      <c r="C662" s="5">
        <v>42295</v>
      </c>
      <c r="D662" s="6" t="s">
        <v>14</v>
      </c>
      <c r="E662" s="6" t="s">
        <v>38</v>
      </c>
      <c r="F662" s="7">
        <v>4009.98</v>
      </c>
      <c r="G662" s="7">
        <v>641.59</v>
      </c>
      <c r="H662" s="7">
        <f t="shared" si="101"/>
        <v>4651.57</v>
      </c>
      <c r="I662" s="4" t="s">
        <v>55</v>
      </c>
      <c r="J662" s="34" t="s">
        <v>10</v>
      </c>
      <c r="K662" s="4" t="s">
        <v>657</v>
      </c>
      <c r="L662" s="4">
        <v>4</v>
      </c>
      <c r="M662" s="4">
        <v>3100</v>
      </c>
      <c r="N662" s="4">
        <v>311</v>
      </c>
      <c r="O662" s="5">
        <v>42293</v>
      </c>
      <c r="P662" s="4" t="s">
        <v>11</v>
      </c>
      <c r="R662" s="17">
        <f t="shared" si="98"/>
        <v>641.59680000000003</v>
      </c>
      <c r="S662" s="17">
        <f t="shared" si="99"/>
        <v>6.7999999999983629E-3</v>
      </c>
    </row>
    <row r="663" spans="1:19" s="15" customFormat="1" x14ac:dyDescent="0.25">
      <c r="A663" s="71"/>
      <c r="B663" s="69">
        <v>619</v>
      </c>
      <c r="C663" s="5">
        <v>42295</v>
      </c>
      <c r="D663" s="6" t="s">
        <v>14</v>
      </c>
      <c r="E663" s="6" t="s">
        <v>39</v>
      </c>
      <c r="F663" s="7">
        <v>21472.76</v>
      </c>
      <c r="G663" s="7">
        <v>3435.64</v>
      </c>
      <c r="H663" s="7">
        <f t="shared" si="101"/>
        <v>24908.399999999998</v>
      </c>
      <c r="I663" s="4" t="s">
        <v>55</v>
      </c>
      <c r="J663" s="34" t="s">
        <v>10</v>
      </c>
      <c r="K663" s="4" t="s">
        <v>658</v>
      </c>
      <c r="L663" s="4">
        <v>4</v>
      </c>
      <c r="M663" s="4">
        <v>3100</v>
      </c>
      <c r="N663" s="4">
        <v>311</v>
      </c>
      <c r="O663" s="5">
        <v>42293</v>
      </c>
      <c r="P663" s="4" t="s">
        <v>11</v>
      </c>
      <c r="R663" s="17">
        <f t="shared" si="98"/>
        <v>3435.6415999999999</v>
      </c>
      <c r="S663" s="17">
        <f t="shared" si="99"/>
        <v>1.6000000000531145E-3</v>
      </c>
    </row>
    <row r="664" spans="1:19" s="15" customFormat="1" x14ac:dyDescent="0.25">
      <c r="A664" s="71"/>
      <c r="B664" s="69">
        <v>620</v>
      </c>
      <c r="C664" s="5">
        <v>42295</v>
      </c>
      <c r="D664" s="6" t="s">
        <v>14</v>
      </c>
      <c r="E664" s="6" t="s">
        <v>40</v>
      </c>
      <c r="F664" s="7">
        <v>5386.24</v>
      </c>
      <c r="G664" s="7">
        <v>861.79</v>
      </c>
      <c r="H664" s="7">
        <f t="shared" si="101"/>
        <v>6248.03</v>
      </c>
      <c r="I664" s="4" t="s">
        <v>55</v>
      </c>
      <c r="J664" s="34" t="s">
        <v>10</v>
      </c>
      <c r="K664" s="4" t="s">
        <v>659</v>
      </c>
      <c r="L664" s="4">
        <v>4</v>
      </c>
      <c r="M664" s="4">
        <v>3100</v>
      </c>
      <c r="N664" s="4">
        <v>311</v>
      </c>
      <c r="O664" s="5">
        <v>42293</v>
      </c>
      <c r="P664" s="4" t="s">
        <v>11</v>
      </c>
      <c r="R664" s="17">
        <f t="shared" si="98"/>
        <v>861.79840000000002</v>
      </c>
      <c r="S664" s="17">
        <f t="shared" si="99"/>
        <v>8.4000000000514774E-3</v>
      </c>
    </row>
    <row r="665" spans="1:19" s="15" customFormat="1" x14ac:dyDescent="0.25">
      <c r="A665" s="71"/>
      <c r="B665" s="69">
        <v>621</v>
      </c>
      <c r="C665" s="5">
        <v>42295</v>
      </c>
      <c r="D665" s="6" t="s">
        <v>14</v>
      </c>
      <c r="E665" s="37" t="s">
        <v>84</v>
      </c>
      <c r="F665" s="7">
        <v>4204.3</v>
      </c>
      <c r="G665" s="7">
        <v>672.68</v>
      </c>
      <c r="H665" s="7">
        <f t="shared" si="101"/>
        <v>4876.9800000000005</v>
      </c>
      <c r="I665" s="4" t="s">
        <v>55</v>
      </c>
      <c r="J665" s="34" t="s">
        <v>10</v>
      </c>
      <c r="K665" s="4" t="s">
        <v>660</v>
      </c>
      <c r="L665" s="4">
        <v>4</v>
      </c>
      <c r="M665" s="4">
        <v>3100</v>
      </c>
      <c r="N665" s="4">
        <v>311</v>
      </c>
      <c r="O665" s="5">
        <v>42293</v>
      </c>
      <c r="P665" s="4" t="s">
        <v>11</v>
      </c>
      <c r="R665" s="17">
        <f t="shared" si="98"/>
        <v>672.68799999999999</v>
      </c>
      <c r="S665" s="17">
        <f t="shared" si="99"/>
        <v>8.0000000000381988E-3</v>
      </c>
    </row>
    <row r="666" spans="1:19" s="15" customFormat="1" x14ac:dyDescent="0.25">
      <c r="A666" s="71"/>
      <c r="B666" s="69">
        <v>622</v>
      </c>
      <c r="C666" s="5">
        <v>42295</v>
      </c>
      <c r="D666" s="6" t="s">
        <v>14</v>
      </c>
      <c r="E666" s="6" t="s">
        <v>78</v>
      </c>
      <c r="F666" s="7">
        <v>4038.4</v>
      </c>
      <c r="G666" s="7">
        <v>646.14</v>
      </c>
      <c r="H666" s="7">
        <f t="shared" si="101"/>
        <v>4684.54</v>
      </c>
      <c r="I666" s="4" t="s">
        <v>55</v>
      </c>
      <c r="J666" s="34" t="s">
        <v>10</v>
      </c>
      <c r="K666" s="4" t="s">
        <v>661</v>
      </c>
      <c r="L666" s="4">
        <v>4</v>
      </c>
      <c r="M666" s="4">
        <v>3100</v>
      </c>
      <c r="N666" s="4">
        <v>311</v>
      </c>
      <c r="O666" s="5">
        <v>42293</v>
      </c>
      <c r="P666" s="4" t="s">
        <v>11</v>
      </c>
      <c r="R666" s="17">
        <f t="shared" si="98"/>
        <v>646.14400000000001</v>
      </c>
      <c r="S666" s="17">
        <f t="shared" si="99"/>
        <v>4.0000000000190994E-3</v>
      </c>
    </row>
    <row r="667" spans="1:19" s="15" customFormat="1" x14ac:dyDescent="0.25">
      <c r="A667" s="71"/>
      <c r="B667" s="69">
        <v>623</v>
      </c>
      <c r="C667" s="5">
        <v>42295</v>
      </c>
      <c r="D667" s="6" t="s">
        <v>14</v>
      </c>
      <c r="E667" s="6" t="s">
        <v>63</v>
      </c>
      <c r="F667" s="7">
        <v>1642.19</v>
      </c>
      <c r="G667" s="7">
        <v>262.75</v>
      </c>
      <c r="H667" s="7">
        <f t="shared" si="101"/>
        <v>1904.94</v>
      </c>
      <c r="I667" s="4" t="s">
        <v>55</v>
      </c>
      <c r="J667" s="34" t="s">
        <v>10</v>
      </c>
      <c r="K667" s="4" t="s">
        <v>662</v>
      </c>
      <c r="L667" s="4">
        <v>4</v>
      </c>
      <c r="M667" s="4">
        <v>3100</v>
      </c>
      <c r="N667" s="4">
        <v>311</v>
      </c>
      <c r="O667" s="5">
        <v>42293</v>
      </c>
      <c r="P667" s="4" t="s">
        <v>11</v>
      </c>
      <c r="R667" s="17">
        <f t="shared" si="98"/>
        <v>262.75040000000001</v>
      </c>
      <c r="S667" s="17">
        <f t="shared" si="99"/>
        <v>4.0000000001327862E-4</v>
      </c>
    </row>
    <row r="668" spans="1:19" s="15" customFormat="1" x14ac:dyDescent="0.25">
      <c r="A668" s="71"/>
      <c r="B668" s="69">
        <v>624</v>
      </c>
      <c r="C668" s="5">
        <v>42295</v>
      </c>
      <c r="D668" s="6" t="s">
        <v>14</v>
      </c>
      <c r="E668" s="6" t="s">
        <v>41</v>
      </c>
      <c r="F668" s="39">
        <v>9224.44</v>
      </c>
      <c r="G668" s="39">
        <v>0</v>
      </c>
      <c r="H668" s="39">
        <f t="shared" si="101"/>
        <v>9224.44</v>
      </c>
      <c r="I668" s="4" t="s">
        <v>55</v>
      </c>
      <c r="J668" s="34" t="s">
        <v>10</v>
      </c>
      <c r="K668" s="36" t="s">
        <v>664</v>
      </c>
      <c r="L668" s="4">
        <v>4</v>
      </c>
      <c r="M668" s="4">
        <v>3100</v>
      </c>
      <c r="N668" s="4">
        <v>311</v>
      </c>
      <c r="O668" s="5">
        <v>42293</v>
      </c>
      <c r="P668" s="4" t="s">
        <v>11</v>
      </c>
      <c r="R668" s="17">
        <v>0</v>
      </c>
      <c r="S668" s="17">
        <f t="shared" si="99"/>
        <v>0</v>
      </c>
    </row>
    <row r="669" spans="1:19" s="15" customFormat="1" x14ac:dyDescent="0.25">
      <c r="A669" s="71"/>
      <c r="B669" s="69">
        <v>625</v>
      </c>
      <c r="C669" s="5">
        <v>42295</v>
      </c>
      <c r="D669" s="6" t="s">
        <v>14</v>
      </c>
      <c r="E669" s="6" t="s">
        <v>37</v>
      </c>
      <c r="F669" s="7">
        <v>4332.08</v>
      </c>
      <c r="G669" s="7">
        <v>693.13</v>
      </c>
      <c r="H669" s="7">
        <f t="shared" ref="H669:H674" si="102">SUM(F669:G669)</f>
        <v>5025.21</v>
      </c>
      <c r="I669" s="4" t="s">
        <v>55</v>
      </c>
      <c r="J669" s="34" t="s">
        <v>10</v>
      </c>
      <c r="K669" s="4" t="s">
        <v>663</v>
      </c>
      <c r="L669" s="4">
        <v>4</v>
      </c>
      <c r="M669" s="4">
        <v>3100</v>
      </c>
      <c r="N669" s="4">
        <v>311</v>
      </c>
      <c r="O669" s="5">
        <v>42293</v>
      </c>
      <c r="P669" s="4" t="s">
        <v>11</v>
      </c>
      <c r="R669" s="17">
        <f>F669*0.16</f>
        <v>693.13279999999997</v>
      </c>
      <c r="S669" s="17">
        <f t="shared" si="99"/>
        <v>2.7999999999792635E-3</v>
      </c>
    </row>
    <row r="670" spans="1:19" s="15" customFormat="1" x14ac:dyDescent="0.25">
      <c r="A670" s="71"/>
      <c r="B670" s="69">
        <v>626</v>
      </c>
      <c r="C670" s="5">
        <v>42290</v>
      </c>
      <c r="D670" s="6" t="s">
        <v>14</v>
      </c>
      <c r="E670" s="6" t="s">
        <v>666</v>
      </c>
      <c r="F670" s="7">
        <v>719.82</v>
      </c>
      <c r="G670" s="7">
        <v>115.17</v>
      </c>
      <c r="H670" s="7">
        <f t="shared" si="102"/>
        <v>834.99</v>
      </c>
      <c r="I670" s="4" t="s">
        <v>22</v>
      </c>
      <c r="J670" s="34" t="s">
        <v>281</v>
      </c>
      <c r="K670" s="36" t="s">
        <v>89</v>
      </c>
      <c r="L670" s="4">
        <v>4</v>
      </c>
      <c r="M670" s="4">
        <v>2900</v>
      </c>
      <c r="N670" s="4">
        <v>296</v>
      </c>
      <c r="O670" s="5">
        <v>42297</v>
      </c>
      <c r="P670" s="4" t="s">
        <v>11</v>
      </c>
      <c r="R670" s="17">
        <f>F670*0.16</f>
        <v>115.17120000000001</v>
      </c>
      <c r="S670" s="17">
        <f t="shared" si="99"/>
        <v>1.2000000000114142E-3</v>
      </c>
    </row>
    <row r="671" spans="1:19" s="15" customFormat="1" x14ac:dyDescent="0.25">
      <c r="A671" s="71"/>
      <c r="B671" s="69">
        <v>627</v>
      </c>
      <c r="C671" s="5">
        <v>42293</v>
      </c>
      <c r="D671" s="6" t="s">
        <v>14</v>
      </c>
      <c r="E671" s="6" t="s">
        <v>667</v>
      </c>
      <c r="F671" s="7">
        <v>1320</v>
      </c>
      <c r="G671" s="7">
        <v>211.2</v>
      </c>
      <c r="H671" s="7">
        <f t="shared" si="102"/>
        <v>1531.2</v>
      </c>
      <c r="I671" s="4" t="s">
        <v>22</v>
      </c>
      <c r="J671" s="34" t="s">
        <v>58</v>
      </c>
      <c r="K671" s="4">
        <v>610</v>
      </c>
      <c r="L671" s="4">
        <v>4</v>
      </c>
      <c r="M671" s="4">
        <v>2900</v>
      </c>
      <c r="N671" s="4">
        <v>296</v>
      </c>
      <c r="O671" s="5">
        <v>42297</v>
      </c>
      <c r="P671" s="4" t="s">
        <v>11</v>
      </c>
      <c r="R671" s="17">
        <f>F671*0.16</f>
        <v>211.20000000000002</v>
      </c>
      <c r="S671" s="17">
        <f t="shared" si="99"/>
        <v>0</v>
      </c>
    </row>
    <row r="672" spans="1:19" s="15" customFormat="1" x14ac:dyDescent="0.25">
      <c r="A672" s="71"/>
      <c r="B672" s="69">
        <v>628</v>
      </c>
      <c r="C672" s="5">
        <v>42297</v>
      </c>
      <c r="D672" s="6" t="s">
        <v>14</v>
      </c>
      <c r="E672" s="6" t="s">
        <v>283</v>
      </c>
      <c r="F672" s="39">
        <v>172.41</v>
      </c>
      <c r="G672" s="39">
        <v>27.59</v>
      </c>
      <c r="H672" s="7">
        <f t="shared" si="102"/>
        <v>200</v>
      </c>
      <c r="I672" s="4" t="s">
        <v>22</v>
      </c>
      <c r="J672" s="34" t="s">
        <v>42</v>
      </c>
      <c r="K672" s="4">
        <v>7490</v>
      </c>
      <c r="L672" s="4">
        <v>4</v>
      </c>
      <c r="M672" s="4">
        <v>3100</v>
      </c>
      <c r="N672" s="4">
        <v>315</v>
      </c>
      <c r="O672" s="5">
        <v>42297</v>
      </c>
      <c r="P672" s="4" t="s">
        <v>11</v>
      </c>
      <c r="R672" s="17">
        <f>F672*0.16</f>
        <v>27.585599999999999</v>
      </c>
      <c r="S672" s="17">
        <f t="shared" si="99"/>
        <v>-4.4000000000004036E-3</v>
      </c>
    </row>
    <row r="673" spans="1:19" s="15" customFormat="1" x14ac:dyDescent="0.25">
      <c r="A673" s="71"/>
      <c r="B673" s="69">
        <v>629</v>
      </c>
      <c r="C673" s="5">
        <v>42297</v>
      </c>
      <c r="D673" s="6" t="s">
        <v>14</v>
      </c>
      <c r="E673" s="6" t="s">
        <v>668</v>
      </c>
      <c r="F673" s="7">
        <v>200</v>
      </c>
      <c r="G673" s="7">
        <v>0</v>
      </c>
      <c r="H673" s="7">
        <f t="shared" si="102"/>
        <v>200</v>
      </c>
      <c r="I673" s="4" t="s">
        <v>22</v>
      </c>
      <c r="J673" s="34" t="s">
        <v>665</v>
      </c>
      <c r="K673" s="4" t="s">
        <v>669</v>
      </c>
      <c r="L673" s="4">
        <v>4</v>
      </c>
      <c r="M673" s="4">
        <v>3200</v>
      </c>
      <c r="N673" s="4">
        <v>322</v>
      </c>
      <c r="O673" s="5">
        <v>42297</v>
      </c>
      <c r="P673" s="4" t="s">
        <v>11</v>
      </c>
      <c r="R673" s="17">
        <v>0</v>
      </c>
      <c r="S673" s="17">
        <f t="shared" si="99"/>
        <v>0</v>
      </c>
    </row>
    <row r="674" spans="1:19" s="15" customFormat="1" x14ac:dyDescent="0.25">
      <c r="A674" s="71"/>
      <c r="B674" s="69">
        <v>630</v>
      </c>
      <c r="C674" s="5">
        <v>42298</v>
      </c>
      <c r="D674" s="6" t="s">
        <v>14</v>
      </c>
      <c r="E674" s="6" t="s">
        <v>407</v>
      </c>
      <c r="F674" s="45">
        <v>7187</v>
      </c>
      <c r="G674" s="45">
        <v>1149.92</v>
      </c>
      <c r="H674" s="45">
        <f t="shared" si="102"/>
        <v>8336.92</v>
      </c>
      <c r="I674" s="4" t="s">
        <v>670</v>
      </c>
      <c r="J674" s="34" t="s">
        <v>562</v>
      </c>
      <c r="K674" s="48" t="s">
        <v>671</v>
      </c>
      <c r="L674" s="4">
        <v>4</v>
      </c>
      <c r="M674" s="4">
        <v>2400</v>
      </c>
      <c r="N674" s="4">
        <v>249</v>
      </c>
      <c r="O674" s="5">
        <v>42298</v>
      </c>
      <c r="P674" s="4" t="s">
        <v>11</v>
      </c>
      <c r="R674" s="17">
        <f t="shared" ref="R674:R684" si="103">F674*0.16</f>
        <v>1149.92</v>
      </c>
      <c r="S674" s="17">
        <f t="shared" si="99"/>
        <v>0</v>
      </c>
    </row>
    <row r="675" spans="1:19" s="15" customFormat="1" x14ac:dyDescent="0.25">
      <c r="A675" s="71"/>
      <c r="B675" s="69">
        <v>631</v>
      </c>
      <c r="C675" s="5">
        <v>42298</v>
      </c>
      <c r="D675" s="6" t="s">
        <v>14</v>
      </c>
      <c r="E675" s="6" t="s">
        <v>95</v>
      </c>
      <c r="F675" s="45">
        <v>1895.68</v>
      </c>
      <c r="G675" s="45">
        <v>303.32</v>
      </c>
      <c r="H675" s="45">
        <f t="shared" ref="H675:H689" si="104">SUM(F675:G675)</f>
        <v>2199</v>
      </c>
      <c r="I675" s="4" t="s">
        <v>670</v>
      </c>
      <c r="J675" s="34" t="s">
        <v>562</v>
      </c>
      <c r="K675" s="48" t="s">
        <v>672</v>
      </c>
      <c r="L675" s="4">
        <v>4</v>
      </c>
      <c r="M675" s="4">
        <v>2900</v>
      </c>
      <c r="N675" s="4">
        <v>291</v>
      </c>
      <c r="O675" s="5">
        <v>42298</v>
      </c>
      <c r="P675" s="4" t="s">
        <v>11</v>
      </c>
      <c r="R675" s="17">
        <f t="shared" si="103"/>
        <v>303.30880000000002</v>
      </c>
      <c r="S675" s="17">
        <f t="shared" si="99"/>
        <v>-1.1199999999973898E-2</v>
      </c>
    </row>
    <row r="676" spans="1:19" s="15" customFormat="1" x14ac:dyDescent="0.25">
      <c r="A676" s="71"/>
      <c r="B676" s="69">
        <v>632</v>
      </c>
      <c r="C676" s="5">
        <v>42298</v>
      </c>
      <c r="D676" s="6" t="s">
        <v>14</v>
      </c>
      <c r="E676" s="6" t="s">
        <v>677</v>
      </c>
      <c r="F676" s="45">
        <v>2104.31</v>
      </c>
      <c r="G676" s="45">
        <v>336.69</v>
      </c>
      <c r="H676" s="45">
        <f t="shared" si="104"/>
        <v>2441</v>
      </c>
      <c r="I676" s="4" t="s">
        <v>670</v>
      </c>
      <c r="J676" s="34" t="s">
        <v>562</v>
      </c>
      <c r="K676" s="48" t="s">
        <v>673</v>
      </c>
      <c r="L676" s="4">
        <v>4</v>
      </c>
      <c r="M676" s="4">
        <v>2400</v>
      </c>
      <c r="N676" s="4">
        <v>246</v>
      </c>
      <c r="O676" s="5">
        <v>42298</v>
      </c>
      <c r="P676" s="4" t="s">
        <v>11</v>
      </c>
      <c r="R676" s="17">
        <f t="shared" si="103"/>
        <v>336.68959999999998</v>
      </c>
      <c r="S676" s="17">
        <f t="shared" si="99"/>
        <v>-4.0000000001327862E-4</v>
      </c>
    </row>
    <row r="677" spans="1:19" s="15" customFormat="1" x14ac:dyDescent="0.25">
      <c r="A677" s="71"/>
      <c r="B677" s="69">
        <v>633</v>
      </c>
      <c r="C677" s="5">
        <v>42298</v>
      </c>
      <c r="D677" s="6" t="s">
        <v>14</v>
      </c>
      <c r="E677" s="6" t="s">
        <v>407</v>
      </c>
      <c r="F677" s="45">
        <v>125.87</v>
      </c>
      <c r="G677" s="45">
        <v>20.13</v>
      </c>
      <c r="H677" s="45">
        <f t="shared" si="104"/>
        <v>146</v>
      </c>
      <c r="I677" s="4" t="s">
        <v>670</v>
      </c>
      <c r="J677" s="34" t="s">
        <v>562</v>
      </c>
      <c r="K677" s="48" t="s">
        <v>674</v>
      </c>
      <c r="L677" s="4">
        <v>4</v>
      </c>
      <c r="M677" s="4">
        <v>2400</v>
      </c>
      <c r="N677" s="4">
        <v>249</v>
      </c>
      <c r="O677" s="5">
        <v>42298</v>
      </c>
      <c r="P677" s="4" t="s">
        <v>11</v>
      </c>
      <c r="R677" s="17">
        <f t="shared" si="103"/>
        <v>20.139200000000002</v>
      </c>
      <c r="S677" s="17">
        <f t="shared" si="99"/>
        <v>9.2000000000034277E-3</v>
      </c>
    </row>
    <row r="678" spans="1:19" s="15" customFormat="1" x14ac:dyDescent="0.25">
      <c r="A678" s="71"/>
      <c r="B678" s="69">
        <v>634</v>
      </c>
      <c r="C678" s="5">
        <v>42298</v>
      </c>
      <c r="D678" s="6" t="s">
        <v>14</v>
      </c>
      <c r="E678" s="37" t="s">
        <v>94</v>
      </c>
      <c r="F678" s="45">
        <v>1434.49</v>
      </c>
      <c r="G678" s="45">
        <v>229.51</v>
      </c>
      <c r="H678" s="45">
        <f t="shared" si="104"/>
        <v>1664</v>
      </c>
      <c r="I678" s="4" t="s">
        <v>670</v>
      </c>
      <c r="J678" s="34" t="s">
        <v>562</v>
      </c>
      <c r="K678" s="48" t="s">
        <v>675</v>
      </c>
      <c r="L678" s="4">
        <v>4</v>
      </c>
      <c r="M678" s="4">
        <v>2700</v>
      </c>
      <c r="N678" s="4">
        <v>272</v>
      </c>
      <c r="O678" s="5">
        <v>42298</v>
      </c>
      <c r="P678" s="4" t="s">
        <v>11</v>
      </c>
      <c r="R678" s="17">
        <f t="shared" si="103"/>
        <v>229.51840000000001</v>
      </c>
      <c r="S678" s="17">
        <f t="shared" si="99"/>
        <v>8.4000000000230557E-3</v>
      </c>
    </row>
    <row r="679" spans="1:19" s="15" customFormat="1" x14ac:dyDescent="0.25">
      <c r="A679" s="71"/>
      <c r="B679" s="69">
        <v>635</v>
      </c>
      <c r="C679" s="5">
        <v>42298</v>
      </c>
      <c r="D679" s="6" t="s">
        <v>14</v>
      </c>
      <c r="E679" s="6" t="s">
        <v>257</v>
      </c>
      <c r="F679" s="45">
        <v>911.21</v>
      </c>
      <c r="G679" s="45">
        <v>145.79</v>
      </c>
      <c r="H679" s="45">
        <f t="shared" si="104"/>
        <v>1057</v>
      </c>
      <c r="I679" s="4" t="s">
        <v>670</v>
      </c>
      <c r="J679" s="34" t="s">
        <v>562</v>
      </c>
      <c r="K679" s="48" t="s">
        <v>676</v>
      </c>
      <c r="L679" s="4">
        <v>4</v>
      </c>
      <c r="M679" s="4">
        <v>2400</v>
      </c>
      <c r="N679" s="4">
        <v>249</v>
      </c>
      <c r="O679" s="5">
        <v>42298</v>
      </c>
      <c r="P679" s="4" t="s">
        <v>11</v>
      </c>
      <c r="R679" s="17">
        <f t="shared" si="103"/>
        <v>145.7936</v>
      </c>
      <c r="S679" s="17">
        <f t="shared" si="99"/>
        <v>3.6000000000058208E-3</v>
      </c>
    </row>
    <row r="680" spans="1:19" s="15" customFormat="1" x14ac:dyDescent="0.25">
      <c r="A680" s="71"/>
      <c r="B680" s="69">
        <v>636</v>
      </c>
      <c r="C680" s="5">
        <v>42299</v>
      </c>
      <c r="D680" s="6" t="s">
        <v>14</v>
      </c>
      <c r="E680" s="6" t="s">
        <v>277</v>
      </c>
      <c r="F680" s="7">
        <v>36750</v>
      </c>
      <c r="G680" s="7">
        <v>5880</v>
      </c>
      <c r="H680" s="7">
        <f t="shared" si="104"/>
        <v>42630</v>
      </c>
      <c r="I680" s="4" t="s">
        <v>55</v>
      </c>
      <c r="J680" s="34" t="s">
        <v>394</v>
      </c>
      <c r="K680" s="4" t="s">
        <v>678</v>
      </c>
      <c r="L680" s="4">
        <v>4</v>
      </c>
      <c r="M680" s="4">
        <v>3500</v>
      </c>
      <c r="N680" s="4">
        <v>351</v>
      </c>
      <c r="O680" s="5">
        <v>42299</v>
      </c>
      <c r="P680" s="4" t="s">
        <v>11</v>
      </c>
      <c r="R680" s="17">
        <f t="shared" si="103"/>
        <v>5880</v>
      </c>
      <c r="S680" s="17">
        <f t="shared" si="99"/>
        <v>0</v>
      </c>
    </row>
    <row r="681" spans="1:19" s="15" customFormat="1" x14ac:dyDescent="0.25">
      <c r="A681" s="71"/>
      <c r="B681" s="69">
        <v>637</v>
      </c>
      <c r="C681" s="5">
        <v>42299</v>
      </c>
      <c r="D681" s="6" t="s">
        <v>14</v>
      </c>
      <c r="E681" s="6" t="s">
        <v>65</v>
      </c>
      <c r="F681" s="7">
        <v>31798.07</v>
      </c>
      <c r="G681" s="7">
        <v>5087.6899999999996</v>
      </c>
      <c r="H681" s="7">
        <f t="shared" si="104"/>
        <v>36885.760000000002</v>
      </c>
      <c r="I681" s="4" t="s">
        <v>55</v>
      </c>
      <c r="J681" s="34" t="s">
        <v>10</v>
      </c>
      <c r="K681" s="4" t="s">
        <v>679</v>
      </c>
      <c r="L681" s="4">
        <v>4</v>
      </c>
      <c r="M681" s="4">
        <v>3100</v>
      </c>
      <c r="N681" s="4">
        <v>311</v>
      </c>
      <c r="O681" s="5">
        <v>42299</v>
      </c>
      <c r="P681" s="4" t="s">
        <v>11</v>
      </c>
      <c r="R681" s="17">
        <f t="shared" si="103"/>
        <v>5087.6912000000002</v>
      </c>
      <c r="S681" s="17">
        <f t="shared" si="99"/>
        <v>1.2000000006082701E-3</v>
      </c>
    </row>
    <row r="682" spans="1:19" s="15" customFormat="1" x14ac:dyDescent="0.25">
      <c r="A682" s="71"/>
      <c r="B682" s="69">
        <v>638</v>
      </c>
      <c r="C682" s="5">
        <v>42299</v>
      </c>
      <c r="D682" s="6" t="s">
        <v>14</v>
      </c>
      <c r="E682" s="6" t="s">
        <v>64</v>
      </c>
      <c r="F682" s="7">
        <v>14064.2</v>
      </c>
      <c r="G682" s="7">
        <v>2250.27</v>
      </c>
      <c r="H682" s="7">
        <f t="shared" si="104"/>
        <v>16314.470000000001</v>
      </c>
      <c r="I682" s="4" t="s">
        <v>55</v>
      </c>
      <c r="J682" s="34" t="s">
        <v>10</v>
      </c>
      <c r="K682" s="4" t="s">
        <v>679</v>
      </c>
      <c r="L682" s="4">
        <v>4</v>
      </c>
      <c r="M682" s="4">
        <v>3100</v>
      </c>
      <c r="N682" s="4">
        <v>311</v>
      </c>
      <c r="O682" s="5">
        <v>42299</v>
      </c>
      <c r="P682" s="4" t="s">
        <v>11</v>
      </c>
      <c r="R682" s="17">
        <f t="shared" si="103"/>
        <v>2250.2720000000004</v>
      </c>
      <c r="S682" s="17">
        <f t="shared" si="99"/>
        <v>2.0000000004074536E-3</v>
      </c>
    </row>
    <row r="683" spans="1:19" s="15" customFormat="1" x14ac:dyDescent="0.25">
      <c r="A683" s="71"/>
      <c r="B683" s="69">
        <v>639</v>
      </c>
      <c r="C683" s="5">
        <v>42304</v>
      </c>
      <c r="D683" s="6" t="s">
        <v>14</v>
      </c>
      <c r="E683" s="6" t="s">
        <v>45</v>
      </c>
      <c r="F683" s="7">
        <v>4857.6899999999996</v>
      </c>
      <c r="G683" s="7">
        <v>777.23</v>
      </c>
      <c r="H683" s="7">
        <f t="shared" si="104"/>
        <v>5634.92</v>
      </c>
      <c r="I683" s="4" t="s">
        <v>55</v>
      </c>
      <c r="J683" s="34" t="s">
        <v>10</v>
      </c>
      <c r="K683" s="4" t="s">
        <v>680</v>
      </c>
      <c r="L683" s="4">
        <v>4</v>
      </c>
      <c r="M683" s="4">
        <v>3100</v>
      </c>
      <c r="N683" s="4">
        <v>311</v>
      </c>
      <c r="O683" s="5">
        <v>42304</v>
      </c>
      <c r="P683" s="4" t="s">
        <v>11</v>
      </c>
      <c r="R683" s="17">
        <f t="shared" si="103"/>
        <v>777.23039999999992</v>
      </c>
      <c r="S683" s="17">
        <f t="shared" si="99"/>
        <v>3.9999999989959178E-4</v>
      </c>
    </row>
    <row r="684" spans="1:19" s="15" customFormat="1" x14ac:dyDescent="0.25">
      <c r="A684" s="71"/>
      <c r="B684" s="69">
        <v>640</v>
      </c>
      <c r="C684" s="5">
        <v>42304</v>
      </c>
      <c r="D684" s="6" t="s">
        <v>14</v>
      </c>
      <c r="E684" s="6" t="s">
        <v>44</v>
      </c>
      <c r="F684" s="7">
        <v>2815.24</v>
      </c>
      <c r="G684" s="7">
        <v>450.43</v>
      </c>
      <c r="H684" s="7">
        <f t="shared" si="104"/>
        <v>3265.6699999999996</v>
      </c>
      <c r="I684" s="4" t="s">
        <v>55</v>
      </c>
      <c r="J684" s="34" t="s">
        <v>10</v>
      </c>
      <c r="K684" s="4" t="s">
        <v>681</v>
      </c>
      <c r="L684" s="4">
        <v>4</v>
      </c>
      <c r="M684" s="4">
        <v>3100</v>
      </c>
      <c r="N684" s="4">
        <v>311</v>
      </c>
      <c r="O684" s="5">
        <v>42304</v>
      </c>
      <c r="P684" s="4" t="s">
        <v>11</v>
      </c>
      <c r="R684" s="17">
        <f t="shared" si="103"/>
        <v>450.4384</v>
      </c>
      <c r="S684" s="17">
        <f t="shared" si="99"/>
        <v>8.399999999994634E-3</v>
      </c>
    </row>
    <row r="685" spans="1:19" s="15" customFormat="1" x14ac:dyDescent="0.25">
      <c r="A685" s="71"/>
      <c r="B685" s="69">
        <v>641</v>
      </c>
      <c r="C685" s="5">
        <v>43400</v>
      </c>
      <c r="D685" s="6" t="s">
        <v>8</v>
      </c>
      <c r="E685" s="6" t="s">
        <v>682</v>
      </c>
      <c r="F685" s="7">
        <v>10004</v>
      </c>
      <c r="G685" s="7">
        <v>0</v>
      </c>
      <c r="H685" s="7">
        <f t="shared" si="104"/>
        <v>10004</v>
      </c>
      <c r="I685" s="4" t="s">
        <v>55</v>
      </c>
      <c r="J685" s="34" t="s">
        <v>62</v>
      </c>
      <c r="K685" s="4">
        <v>147026158</v>
      </c>
      <c r="L685" s="4">
        <v>2</v>
      </c>
      <c r="M685" s="4">
        <v>3900</v>
      </c>
      <c r="N685" s="4">
        <v>392</v>
      </c>
      <c r="O685" s="5">
        <v>42304</v>
      </c>
      <c r="P685" s="4" t="s">
        <v>11</v>
      </c>
      <c r="R685" s="17">
        <v>0</v>
      </c>
      <c r="S685" s="17">
        <f t="shared" si="99"/>
        <v>0</v>
      </c>
    </row>
    <row r="686" spans="1:19" s="15" customFormat="1" x14ac:dyDescent="0.25">
      <c r="A686" s="71"/>
      <c r="B686" s="69">
        <v>642</v>
      </c>
      <c r="C686" s="5">
        <v>42307</v>
      </c>
      <c r="D686" s="6" t="s">
        <v>14</v>
      </c>
      <c r="E686" s="6" t="s">
        <v>691</v>
      </c>
      <c r="F686" s="7">
        <f>G686/0.16</f>
        <v>8287</v>
      </c>
      <c r="G686" s="7">
        <v>1325.92</v>
      </c>
      <c r="H686" s="7">
        <f t="shared" si="104"/>
        <v>9612.92</v>
      </c>
      <c r="I686" s="4" t="s">
        <v>683</v>
      </c>
      <c r="J686" s="34" t="s">
        <v>18</v>
      </c>
      <c r="K686" s="4" t="s">
        <v>687</v>
      </c>
      <c r="L686" s="4">
        <v>4</v>
      </c>
      <c r="M686" s="4">
        <v>3600</v>
      </c>
      <c r="N686" s="4">
        <v>361</v>
      </c>
      <c r="O686" s="5">
        <v>42307</v>
      </c>
      <c r="P686" s="4" t="s">
        <v>11</v>
      </c>
      <c r="R686" s="17">
        <f>F686*0.16</f>
        <v>1325.92</v>
      </c>
      <c r="S686" s="17">
        <f t="shared" si="99"/>
        <v>0</v>
      </c>
    </row>
    <row r="687" spans="1:19" s="15" customFormat="1" x14ac:dyDescent="0.25">
      <c r="A687" s="71"/>
      <c r="B687" s="69">
        <v>643</v>
      </c>
      <c r="C687" s="5">
        <v>42307</v>
      </c>
      <c r="D687" s="6" t="s">
        <v>14</v>
      </c>
      <c r="E687" s="6" t="s">
        <v>692</v>
      </c>
      <c r="F687" s="7">
        <f>G687/0.16</f>
        <v>5661.6875</v>
      </c>
      <c r="G687" s="7">
        <v>905.87</v>
      </c>
      <c r="H687" s="7">
        <f t="shared" si="104"/>
        <v>6567.5574999999999</v>
      </c>
      <c r="I687" s="4" t="s">
        <v>684</v>
      </c>
      <c r="J687" s="34" t="s">
        <v>18</v>
      </c>
      <c r="K687" s="4" t="s">
        <v>688</v>
      </c>
      <c r="L687" s="4">
        <v>4</v>
      </c>
      <c r="M687" s="4">
        <v>3600</v>
      </c>
      <c r="N687" s="4">
        <v>361</v>
      </c>
      <c r="O687" s="5">
        <v>42307</v>
      </c>
      <c r="P687" s="4" t="s">
        <v>11</v>
      </c>
      <c r="R687" s="17">
        <f>F687*0.16</f>
        <v>905.87</v>
      </c>
      <c r="S687" s="17">
        <f t="shared" si="99"/>
        <v>0</v>
      </c>
    </row>
    <row r="688" spans="1:19" s="15" customFormat="1" x14ac:dyDescent="0.25">
      <c r="A688" s="71"/>
      <c r="B688" s="69">
        <v>644</v>
      </c>
      <c r="C688" s="5">
        <v>42307</v>
      </c>
      <c r="D688" s="6" t="s">
        <v>14</v>
      </c>
      <c r="E688" s="6" t="s">
        <v>693</v>
      </c>
      <c r="F688" s="7">
        <f>G688/0.16</f>
        <v>27037.0625</v>
      </c>
      <c r="G688" s="7">
        <v>4325.93</v>
      </c>
      <c r="H688" s="7">
        <f t="shared" si="104"/>
        <v>31362.9925</v>
      </c>
      <c r="I688" s="4" t="s">
        <v>685</v>
      </c>
      <c r="J688" s="34" t="s">
        <v>18</v>
      </c>
      <c r="K688" s="4" t="s">
        <v>689</v>
      </c>
      <c r="L688" s="4">
        <v>4</v>
      </c>
      <c r="M688" s="4">
        <v>3600</v>
      </c>
      <c r="N688" s="4">
        <v>361</v>
      </c>
      <c r="O688" s="5">
        <v>42307</v>
      </c>
      <c r="P688" s="4" t="s">
        <v>11</v>
      </c>
      <c r="R688" s="17">
        <f>F688*0.16</f>
        <v>4325.93</v>
      </c>
      <c r="S688" s="17">
        <f t="shared" si="99"/>
        <v>0</v>
      </c>
    </row>
    <row r="689" spans="1:19" s="15" customFormat="1" x14ac:dyDescent="0.25">
      <c r="A689" s="71"/>
      <c r="B689" s="69">
        <v>645</v>
      </c>
      <c r="C689" s="5">
        <v>42307</v>
      </c>
      <c r="D689" s="6" t="s">
        <v>20</v>
      </c>
      <c r="E689" s="6" t="s">
        <v>694</v>
      </c>
      <c r="F689" s="7">
        <f>G689/0.16</f>
        <v>335.5</v>
      </c>
      <c r="G689" s="7">
        <v>53.68</v>
      </c>
      <c r="H689" s="7">
        <f t="shared" si="104"/>
        <v>389.18</v>
      </c>
      <c r="I689" s="4" t="s">
        <v>686</v>
      </c>
      <c r="J689" s="34" t="s">
        <v>18</v>
      </c>
      <c r="K689" s="4" t="s">
        <v>690</v>
      </c>
      <c r="L689" s="4">
        <v>1</v>
      </c>
      <c r="M689" s="4">
        <v>3600</v>
      </c>
      <c r="N689" s="4">
        <v>361</v>
      </c>
      <c r="O689" s="5">
        <v>42307</v>
      </c>
      <c r="P689" s="4" t="s">
        <v>11</v>
      </c>
      <c r="R689" s="17">
        <f>F689*0.16</f>
        <v>53.68</v>
      </c>
      <c r="S689" s="17">
        <f t="shared" si="99"/>
        <v>0</v>
      </c>
    </row>
    <row r="690" spans="1:19" s="15" customFormat="1" x14ac:dyDescent="0.25">
      <c r="A690" s="71"/>
      <c r="B690" s="69">
        <v>646</v>
      </c>
      <c r="C690" s="5">
        <v>42307</v>
      </c>
      <c r="D690" s="6" t="s">
        <v>14</v>
      </c>
      <c r="E690" s="6" t="s">
        <v>75</v>
      </c>
      <c r="F690" s="7">
        <v>698.81</v>
      </c>
      <c r="G690" s="7">
        <v>108.39</v>
      </c>
      <c r="H690" s="7">
        <f>SUM(F690:G690)</f>
        <v>807.19999999999993</v>
      </c>
      <c r="I690" s="4" t="s">
        <v>22</v>
      </c>
      <c r="J690" s="34" t="s">
        <v>59</v>
      </c>
      <c r="K690" s="4">
        <v>11059</v>
      </c>
      <c r="L690" s="4">
        <v>4</v>
      </c>
      <c r="M690" s="4">
        <v>2600</v>
      </c>
      <c r="N690" s="4">
        <v>261</v>
      </c>
      <c r="O690" s="5">
        <v>42307</v>
      </c>
      <c r="P690" s="4" t="s">
        <v>11</v>
      </c>
      <c r="R690" s="17">
        <f>F690*0.16</f>
        <v>111.80959999999999</v>
      </c>
      <c r="S690" s="17">
        <f t="shared" si="99"/>
        <v>3.4195999999999884</v>
      </c>
    </row>
    <row r="691" spans="1:19" s="15" customFormat="1" x14ac:dyDescent="0.25">
      <c r="A691" s="71"/>
      <c r="B691" s="84"/>
      <c r="C691" s="82"/>
      <c r="D691" s="83"/>
      <c r="E691" s="22"/>
      <c r="F691" s="68"/>
      <c r="G691" s="68"/>
      <c r="H691" s="68"/>
      <c r="I691" s="85"/>
      <c r="J691" s="86"/>
      <c r="K691" s="20"/>
      <c r="L691" s="20"/>
      <c r="M691" s="20"/>
      <c r="N691" s="20"/>
      <c r="O691" s="21"/>
      <c r="P691" s="87"/>
      <c r="R691" s="17"/>
      <c r="S691" s="17"/>
    </row>
    <row r="692" spans="1:19" s="15" customFormat="1" x14ac:dyDescent="0.25">
      <c r="A692" s="71"/>
      <c r="B692" s="51" t="s">
        <v>69</v>
      </c>
      <c r="C692" s="44" t="s">
        <v>69</v>
      </c>
      <c r="D692" s="24" t="s">
        <v>69</v>
      </c>
      <c r="E692" s="30" t="s">
        <v>69</v>
      </c>
      <c r="F692" s="28" t="s">
        <v>69</v>
      </c>
      <c r="G692" s="28" t="s">
        <v>69</v>
      </c>
      <c r="H692" s="31" t="s">
        <v>69</v>
      </c>
      <c r="I692" s="29" t="s">
        <v>69</v>
      </c>
      <c r="J692" s="23" t="s">
        <v>69</v>
      </c>
      <c r="K692" s="20" t="s">
        <v>69</v>
      </c>
      <c r="L692" s="20" t="s">
        <v>69</v>
      </c>
      <c r="M692" s="20" t="s">
        <v>69</v>
      </c>
      <c r="N692" s="20" t="s">
        <v>69</v>
      </c>
      <c r="O692" s="21" t="s">
        <v>69</v>
      </c>
      <c r="P692" s="22" t="s">
        <v>69</v>
      </c>
      <c r="S692" s="38"/>
    </row>
    <row r="693" spans="1:19" s="15" customFormat="1" x14ac:dyDescent="0.25">
      <c r="A693" s="71"/>
      <c r="B693" s="89">
        <v>42309</v>
      </c>
      <c r="C693" s="89"/>
      <c r="D693" s="24" t="s">
        <v>69</v>
      </c>
      <c r="E693" s="30" t="s">
        <v>69</v>
      </c>
      <c r="F693" s="28" t="s">
        <v>69</v>
      </c>
      <c r="G693" s="28" t="s">
        <v>69</v>
      </c>
      <c r="H693" s="31" t="s">
        <v>69</v>
      </c>
      <c r="I693" s="29" t="s">
        <v>69</v>
      </c>
      <c r="J693" s="23" t="s">
        <v>69</v>
      </c>
      <c r="K693" s="20" t="s">
        <v>69</v>
      </c>
      <c r="L693" s="20" t="s">
        <v>69</v>
      </c>
      <c r="M693" s="20" t="s">
        <v>69</v>
      </c>
      <c r="N693" s="20" t="s">
        <v>69</v>
      </c>
      <c r="O693" s="21" t="s">
        <v>69</v>
      </c>
      <c r="P693" s="22" t="s">
        <v>69</v>
      </c>
    </row>
    <row r="694" spans="1:19" s="58" customFormat="1" ht="8.25" customHeight="1" x14ac:dyDescent="0.25">
      <c r="A694" s="70"/>
      <c r="B694" s="81"/>
      <c r="C694" s="59"/>
      <c r="D694" s="74"/>
      <c r="E694" s="74"/>
      <c r="F694" s="74"/>
      <c r="G694" s="75"/>
      <c r="H694" s="76"/>
      <c r="I694" s="77"/>
      <c r="J694" s="78"/>
      <c r="K694" s="77"/>
      <c r="L694" s="77"/>
      <c r="M694" s="77"/>
      <c r="N694" s="77"/>
      <c r="O694" s="79"/>
      <c r="P694" s="80"/>
    </row>
    <row r="695" spans="1:19" s="15" customFormat="1" x14ac:dyDescent="0.25">
      <c r="A695" s="71"/>
      <c r="B695" s="69">
        <v>647</v>
      </c>
      <c r="C695" s="49">
        <v>42308</v>
      </c>
      <c r="D695" s="6" t="s">
        <v>14</v>
      </c>
      <c r="E695" s="6" t="s">
        <v>15</v>
      </c>
      <c r="F695" s="7">
        <v>14054.96</v>
      </c>
      <c r="G695" s="7">
        <v>2248.79</v>
      </c>
      <c r="H695" s="7">
        <f t="shared" ref="H695:H706" si="105">SUM(F695:G695)</f>
        <v>16303.75</v>
      </c>
      <c r="I695" s="4" t="s">
        <v>55</v>
      </c>
      <c r="J695" s="34" t="s">
        <v>10</v>
      </c>
      <c r="K695" s="4">
        <v>131110656111</v>
      </c>
      <c r="L695" s="4">
        <v>4</v>
      </c>
      <c r="M695" s="4">
        <v>3100</v>
      </c>
      <c r="N695" s="4">
        <v>311</v>
      </c>
      <c r="O695" s="50">
        <v>42311</v>
      </c>
      <c r="P695" s="4" t="s">
        <v>11</v>
      </c>
      <c r="R695" s="17">
        <f>F695*0.16</f>
        <v>2248.7936</v>
      </c>
      <c r="S695" s="17">
        <f t="shared" ref="S695:S726" si="106">R695-G695</f>
        <v>3.6000000000058208E-3</v>
      </c>
    </row>
    <row r="696" spans="1:19" s="15" customFormat="1" x14ac:dyDescent="0.25">
      <c r="A696" s="71"/>
      <c r="B696" s="69">
        <v>648</v>
      </c>
      <c r="C696" s="49">
        <v>42308</v>
      </c>
      <c r="D696" s="6" t="s">
        <v>14</v>
      </c>
      <c r="E696" s="6" t="s">
        <v>16</v>
      </c>
      <c r="F696" s="7">
        <v>41963.39</v>
      </c>
      <c r="G696" s="7">
        <v>6714.14</v>
      </c>
      <c r="H696" s="7">
        <f t="shared" si="105"/>
        <v>48677.53</v>
      </c>
      <c r="I696" s="4" t="s">
        <v>55</v>
      </c>
      <c r="J696" s="34" t="s">
        <v>10</v>
      </c>
      <c r="K696" s="4">
        <v>131110656103</v>
      </c>
      <c r="L696" s="4">
        <v>4</v>
      </c>
      <c r="M696" s="4">
        <v>3100</v>
      </c>
      <c r="N696" s="4">
        <v>311</v>
      </c>
      <c r="O696" s="50">
        <v>42311</v>
      </c>
      <c r="P696" s="4" t="s">
        <v>11</v>
      </c>
      <c r="R696" s="17">
        <f>F696*0.16</f>
        <v>6714.1423999999997</v>
      </c>
      <c r="S696" s="17">
        <f t="shared" si="106"/>
        <v>2.3999999993975507E-3</v>
      </c>
    </row>
    <row r="697" spans="1:19" s="15" customFormat="1" x14ac:dyDescent="0.25">
      <c r="A697" s="71"/>
      <c r="B697" s="69">
        <v>649</v>
      </c>
      <c r="C697" s="49">
        <v>42310</v>
      </c>
      <c r="D697" s="6" t="s">
        <v>8</v>
      </c>
      <c r="E697" s="6" t="s">
        <v>9</v>
      </c>
      <c r="F697" s="7">
        <v>1937.38</v>
      </c>
      <c r="G697" s="7">
        <v>309.98</v>
      </c>
      <c r="H697" s="7">
        <f t="shared" si="105"/>
        <v>2247.36</v>
      </c>
      <c r="I697" s="4" t="s">
        <v>55</v>
      </c>
      <c r="J697" s="34" t="s">
        <v>10</v>
      </c>
      <c r="K697" s="4" t="s">
        <v>696</v>
      </c>
      <c r="L697" s="4">
        <v>2</v>
      </c>
      <c r="M697" s="4">
        <v>3100</v>
      </c>
      <c r="N697" s="4">
        <v>311</v>
      </c>
      <c r="O697" s="50">
        <v>42311</v>
      </c>
      <c r="P697" s="4" t="s">
        <v>11</v>
      </c>
      <c r="R697" s="17">
        <f>F697*0.16</f>
        <v>309.98080000000004</v>
      </c>
      <c r="S697" s="17">
        <f t="shared" si="106"/>
        <v>8.0000000002655725E-4</v>
      </c>
    </row>
    <row r="698" spans="1:19" s="15" customFormat="1" x14ac:dyDescent="0.25">
      <c r="A698" s="71"/>
      <c r="B698" s="69">
        <v>650</v>
      </c>
      <c r="C698" s="49">
        <v>42315</v>
      </c>
      <c r="D698" s="6" t="s">
        <v>8</v>
      </c>
      <c r="E698" s="6" t="s">
        <v>12</v>
      </c>
      <c r="F698" s="7">
        <f>G698/0.16</f>
        <v>947.25</v>
      </c>
      <c r="G698" s="7">
        <v>151.56</v>
      </c>
      <c r="H698" s="7">
        <f t="shared" si="105"/>
        <v>1098.81</v>
      </c>
      <c r="I698" s="4" t="s">
        <v>55</v>
      </c>
      <c r="J698" s="34" t="s">
        <v>13</v>
      </c>
      <c r="K698" s="4">
        <v>60315100068842</v>
      </c>
      <c r="L698" s="4">
        <v>2</v>
      </c>
      <c r="M698" s="4">
        <v>3100</v>
      </c>
      <c r="N698" s="4">
        <v>314</v>
      </c>
      <c r="O698" s="50">
        <v>42311</v>
      </c>
      <c r="P698" s="4" t="s">
        <v>11</v>
      </c>
      <c r="R698" s="17">
        <f>F698*0.16</f>
        <v>151.56</v>
      </c>
      <c r="S698" s="17">
        <f t="shared" si="106"/>
        <v>0</v>
      </c>
    </row>
    <row r="699" spans="1:19" s="15" customFormat="1" x14ac:dyDescent="0.25">
      <c r="A699" s="71"/>
      <c r="B699" s="69">
        <v>651</v>
      </c>
      <c r="C699" s="49">
        <v>42312</v>
      </c>
      <c r="D699" s="6" t="s">
        <v>14</v>
      </c>
      <c r="E699" s="6" t="s">
        <v>697</v>
      </c>
      <c r="F699" s="7">
        <v>2700</v>
      </c>
      <c r="G699" s="7">
        <v>432</v>
      </c>
      <c r="H699" s="7">
        <f t="shared" si="105"/>
        <v>3132</v>
      </c>
      <c r="I699" s="4" t="s">
        <v>55</v>
      </c>
      <c r="J699" s="34" t="s">
        <v>471</v>
      </c>
      <c r="K699" s="4">
        <v>338</v>
      </c>
      <c r="L699" s="4">
        <v>4</v>
      </c>
      <c r="M699" s="4">
        <v>3500</v>
      </c>
      <c r="N699" s="4">
        <v>351</v>
      </c>
      <c r="O699" s="50">
        <v>42314</v>
      </c>
      <c r="P699" s="4" t="s">
        <v>11</v>
      </c>
      <c r="R699" s="17">
        <f>F699*0.16</f>
        <v>432</v>
      </c>
      <c r="S699" s="17">
        <f t="shared" si="106"/>
        <v>0</v>
      </c>
    </row>
    <row r="700" spans="1:19" s="15" customFormat="1" x14ac:dyDescent="0.25">
      <c r="A700" s="71"/>
      <c r="B700" s="69">
        <v>652</v>
      </c>
      <c r="C700" s="49">
        <v>42317</v>
      </c>
      <c r="D700" s="6" t="s">
        <v>8</v>
      </c>
      <c r="E700" s="6" t="s">
        <v>698</v>
      </c>
      <c r="F700" s="7">
        <v>10005</v>
      </c>
      <c r="G700" s="7">
        <v>0</v>
      </c>
      <c r="H700" s="7">
        <f t="shared" si="105"/>
        <v>10005</v>
      </c>
      <c r="I700" s="4" t="s">
        <v>55</v>
      </c>
      <c r="J700" s="34" t="s">
        <v>62</v>
      </c>
      <c r="K700" s="4">
        <v>148818982</v>
      </c>
      <c r="L700" s="4">
        <v>2</v>
      </c>
      <c r="M700" s="4">
        <v>3900</v>
      </c>
      <c r="N700" s="4">
        <v>392</v>
      </c>
      <c r="O700" s="50">
        <v>42317</v>
      </c>
      <c r="P700" s="4" t="s">
        <v>11</v>
      </c>
      <c r="R700" s="17">
        <v>0</v>
      </c>
      <c r="S700" s="17">
        <f t="shared" si="106"/>
        <v>0</v>
      </c>
    </row>
    <row r="701" spans="1:19" s="15" customFormat="1" x14ac:dyDescent="0.25">
      <c r="A701" s="71"/>
      <c r="B701" s="69">
        <v>653</v>
      </c>
      <c r="C701" s="49">
        <v>42322</v>
      </c>
      <c r="D701" s="6" t="s">
        <v>14</v>
      </c>
      <c r="E701" s="6" t="s">
        <v>29</v>
      </c>
      <c r="F701" s="7">
        <v>33346.82</v>
      </c>
      <c r="G701" s="7">
        <v>5335.49</v>
      </c>
      <c r="H701" s="7">
        <f t="shared" si="105"/>
        <v>38682.31</v>
      </c>
      <c r="I701" s="4" t="s">
        <v>55</v>
      </c>
      <c r="J701" s="34" t="s">
        <v>10</v>
      </c>
      <c r="K701" s="4" t="s">
        <v>699</v>
      </c>
      <c r="L701" s="4">
        <v>4</v>
      </c>
      <c r="M701" s="4">
        <v>3100</v>
      </c>
      <c r="N701" s="4">
        <v>311</v>
      </c>
      <c r="O701" s="50">
        <v>42321</v>
      </c>
      <c r="P701" s="4" t="s">
        <v>11</v>
      </c>
      <c r="R701" s="17">
        <f t="shared" ref="R701:R706" si="107">F701*0.16</f>
        <v>5335.4912000000004</v>
      </c>
      <c r="S701" s="17">
        <f t="shared" si="106"/>
        <v>1.2000000006082701E-3</v>
      </c>
    </row>
    <row r="702" spans="1:19" s="15" customFormat="1" x14ac:dyDescent="0.25">
      <c r="A702" s="71"/>
      <c r="B702" s="69">
        <v>654</v>
      </c>
      <c r="C702" s="49">
        <v>42322</v>
      </c>
      <c r="D702" s="6" t="s">
        <v>14</v>
      </c>
      <c r="E702" s="6" t="s">
        <v>30</v>
      </c>
      <c r="F702" s="7">
        <v>23217.39</v>
      </c>
      <c r="G702" s="7">
        <v>3714.78</v>
      </c>
      <c r="H702" s="7">
        <f t="shared" si="105"/>
        <v>26932.17</v>
      </c>
      <c r="I702" s="4" t="s">
        <v>55</v>
      </c>
      <c r="J702" s="34" t="s">
        <v>10</v>
      </c>
      <c r="K702" s="4" t="s">
        <v>700</v>
      </c>
      <c r="L702" s="4">
        <v>4</v>
      </c>
      <c r="M702" s="4">
        <v>3100</v>
      </c>
      <c r="N702" s="4">
        <v>311</v>
      </c>
      <c r="O702" s="50">
        <v>42321</v>
      </c>
      <c r="P702" s="4" t="s">
        <v>11</v>
      </c>
      <c r="R702" s="17">
        <f t="shared" si="107"/>
        <v>3714.7824000000001</v>
      </c>
      <c r="S702" s="17">
        <f t="shared" si="106"/>
        <v>2.3999999998522981E-3</v>
      </c>
    </row>
    <row r="703" spans="1:19" s="15" customFormat="1" x14ac:dyDescent="0.25">
      <c r="A703" s="71"/>
      <c r="B703" s="69">
        <v>655</v>
      </c>
      <c r="C703" s="49">
        <v>42322</v>
      </c>
      <c r="D703" s="6" t="s">
        <v>14</v>
      </c>
      <c r="E703" s="6" t="s">
        <v>31</v>
      </c>
      <c r="F703" s="7">
        <v>15486.65</v>
      </c>
      <c r="G703" s="7">
        <v>2477.86</v>
      </c>
      <c r="H703" s="7">
        <f t="shared" si="105"/>
        <v>17964.509999999998</v>
      </c>
      <c r="I703" s="4" t="s">
        <v>55</v>
      </c>
      <c r="J703" s="34" t="s">
        <v>10</v>
      </c>
      <c r="K703" s="4" t="s">
        <v>701</v>
      </c>
      <c r="L703" s="4">
        <v>4</v>
      </c>
      <c r="M703" s="4">
        <v>3100</v>
      </c>
      <c r="N703" s="4">
        <v>311</v>
      </c>
      <c r="O703" s="50">
        <v>42321</v>
      </c>
      <c r="P703" s="4" t="s">
        <v>11</v>
      </c>
      <c r="R703" s="17">
        <f t="shared" si="107"/>
        <v>2477.864</v>
      </c>
      <c r="S703" s="17">
        <f t="shared" si="106"/>
        <v>3.9999999999054126E-3</v>
      </c>
    </row>
    <row r="704" spans="1:19" s="15" customFormat="1" x14ac:dyDescent="0.25">
      <c r="A704" s="71"/>
      <c r="B704" s="69">
        <v>656</v>
      </c>
      <c r="C704" s="49">
        <v>42322</v>
      </c>
      <c r="D704" s="6" t="s">
        <v>14</v>
      </c>
      <c r="E704" s="6" t="s">
        <v>233</v>
      </c>
      <c r="F704" s="7">
        <v>1682.23</v>
      </c>
      <c r="G704" s="7">
        <v>269.14999999999998</v>
      </c>
      <c r="H704" s="7">
        <f t="shared" si="105"/>
        <v>1951.38</v>
      </c>
      <c r="I704" s="4" t="s">
        <v>55</v>
      </c>
      <c r="J704" s="34" t="s">
        <v>10</v>
      </c>
      <c r="K704" s="4" t="s">
        <v>702</v>
      </c>
      <c r="L704" s="4">
        <v>4</v>
      </c>
      <c r="M704" s="4">
        <v>3100</v>
      </c>
      <c r="N704" s="4">
        <v>311</v>
      </c>
      <c r="O704" s="50">
        <v>42321</v>
      </c>
      <c r="P704" s="4" t="s">
        <v>11</v>
      </c>
      <c r="R704" s="17">
        <f t="shared" si="107"/>
        <v>269.15680000000003</v>
      </c>
      <c r="S704" s="17">
        <f t="shared" si="106"/>
        <v>6.8000000000552063E-3</v>
      </c>
    </row>
    <row r="705" spans="1:19" s="15" customFormat="1" x14ac:dyDescent="0.25">
      <c r="A705" s="71"/>
      <c r="B705" s="69">
        <v>657</v>
      </c>
      <c r="C705" s="49">
        <v>42322</v>
      </c>
      <c r="D705" s="6" t="s">
        <v>14</v>
      </c>
      <c r="E705" s="6" t="s">
        <v>33</v>
      </c>
      <c r="F705" s="7">
        <v>18516.099999999999</v>
      </c>
      <c r="G705" s="7">
        <v>2962.57</v>
      </c>
      <c r="H705" s="7">
        <f t="shared" si="105"/>
        <v>21478.67</v>
      </c>
      <c r="I705" s="4" t="s">
        <v>55</v>
      </c>
      <c r="J705" s="34" t="s">
        <v>10</v>
      </c>
      <c r="K705" s="4" t="s">
        <v>703</v>
      </c>
      <c r="L705" s="4">
        <v>4</v>
      </c>
      <c r="M705" s="4">
        <v>3100</v>
      </c>
      <c r="N705" s="4">
        <v>311</v>
      </c>
      <c r="O705" s="50">
        <v>42321</v>
      </c>
      <c r="P705" s="4" t="s">
        <v>11</v>
      </c>
      <c r="R705" s="17">
        <f t="shared" si="107"/>
        <v>2962.576</v>
      </c>
      <c r="S705" s="17">
        <f t="shared" si="106"/>
        <v>5.9999999998581188E-3</v>
      </c>
    </row>
    <row r="706" spans="1:19" s="15" customFormat="1" x14ac:dyDescent="0.25">
      <c r="A706" s="71"/>
      <c r="B706" s="69">
        <v>658</v>
      </c>
      <c r="C706" s="49">
        <v>42322</v>
      </c>
      <c r="D706" s="6" t="s">
        <v>14</v>
      </c>
      <c r="E706" s="6" t="s">
        <v>34</v>
      </c>
      <c r="F706" s="7">
        <v>36137.03</v>
      </c>
      <c r="G706" s="7">
        <v>5781.92</v>
      </c>
      <c r="H706" s="7">
        <f t="shared" si="105"/>
        <v>41918.949999999997</v>
      </c>
      <c r="I706" s="4" t="s">
        <v>55</v>
      </c>
      <c r="J706" s="34" t="s">
        <v>10</v>
      </c>
      <c r="K706" s="40" t="s">
        <v>704</v>
      </c>
      <c r="L706" s="4">
        <v>4</v>
      </c>
      <c r="M706" s="4">
        <v>3100</v>
      </c>
      <c r="N706" s="4">
        <v>311</v>
      </c>
      <c r="O706" s="50">
        <v>42325</v>
      </c>
      <c r="P706" s="4" t="s">
        <v>11</v>
      </c>
      <c r="R706" s="17">
        <f t="shared" si="107"/>
        <v>5781.9247999999998</v>
      </c>
      <c r="S706" s="17">
        <f t="shared" si="106"/>
        <v>4.7999999997045961E-3</v>
      </c>
    </row>
    <row r="707" spans="1:19" s="15" customFormat="1" x14ac:dyDescent="0.25">
      <c r="A707" s="71"/>
      <c r="B707" s="69">
        <v>659</v>
      </c>
      <c r="C707" s="49">
        <v>42320</v>
      </c>
      <c r="D707" s="6" t="s">
        <v>20</v>
      </c>
      <c r="E707" s="6" t="s">
        <v>705</v>
      </c>
      <c r="F707" s="45">
        <v>600</v>
      </c>
      <c r="G707" s="45">
        <v>0</v>
      </c>
      <c r="H707" s="45">
        <v>0</v>
      </c>
      <c r="I707" s="4" t="s">
        <v>685</v>
      </c>
      <c r="J707" s="34" t="s">
        <v>337</v>
      </c>
      <c r="K707" s="48">
        <v>704</v>
      </c>
      <c r="L707" s="4">
        <v>1</v>
      </c>
      <c r="M707" s="4">
        <v>2200</v>
      </c>
      <c r="N707" s="4">
        <v>221</v>
      </c>
      <c r="O707" s="50">
        <v>42321</v>
      </c>
      <c r="P707" s="4" t="s">
        <v>11</v>
      </c>
      <c r="R707" s="17">
        <v>0</v>
      </c>
      <c r="S707" s="17">
        <f t="shared" si="106"/>
        <v>0</v>
      </c>
    </row>
    <row r="708" spans="1:19" s="15" customFormat="1" x14ac:dyDescent="0.25">
      <c r="A708" s="71"/>
      <c r="B708" s="69">
        <v>660</v>
      </c>
      <c r="C708" s="49">
        <v>42320</v>
      </c>
      <c r="D708" s="6" t="s">
        <v>20</v>
      </c>
      <c r="E708" s="6" t="s">
        <v>707</v>
      </c>
      <c r="F708" s="45">
        <v>517.23</v>
      </c>
      <c r="G708" s="45">
        <v>82.77</v>
      </c>
      <c r="H708" s="45">
        <f t="shared" ref="H708:H716" si="108">F708+G708</f>
        <v>600</v>
      </c>
      <c r="I708" s="4" t="s">
        <v>685</v>
      </c>
      <c r="J708" s="34" t="s">
        <v>337</v>
      </c>
      <c r="K708" s="48">
        <v>705</v>
      </c>
      <c r="L708" s="4">
        <v>1</v>
      </c>
      <c r="M708" s="4">
        <v>2200</v>
      </c>
      <c r="N708" s="4">
        <v>223</v>
      </c>
      <c r="O708" s="50">
        <v>42321</v>
      </c>
      <c r="P708" s="4" t="s">
        <v>11</v>
      </c>
      <c r="R708" s="17">
        <f>F708*0.16</f>
        <v>82.756799999999998</v>
      </c>
      <c r="S708" s="17">
        <f t="shared" si="106"/>
        <v>-1.3199999999997658E-2</v>
      </c>
    </row>
    <row r="709" spans="1:19" s="15" customFormat="1" x14ac:dyDescent="0.25">
      <c r="A709" s="71"/>
      <c r="B709" s="69">
        <v>661</v>
      </c>
      <c r="C709" s="49">
        <v>42320</v>
      </c>
      <c r="D709" s="6" t="s">
        <v>20</v>
      </c>
      <c r="E709" s="6" t="s">
        <v>706</v>
      </c>
      <c r="F709" s="45">
        <v>1000</v>
      </c>
      <c r="G709" s="45">
        <v>0</v>
      </c>
      <c r="H709" s="45">
        <f t="shared" si="108"/>
        <v>1000</v>
      </c>
      <c r="I709" s="4" t="s">
        <v>685</v>
      </c>
      <c r="J709" s="34" t="s">
        <v>337</v>
      </c>
      <c r="K709" s="48">
        <v>706</v>
      </c>
      <c r="L709" s="4">
        <v>1</v>
      </c>
      <c r="M709" s="4">
        <v>2200</v>
      </c>
      <c r="N709" s="4">
        <v>221</v>
      </c>
      <c r="O709" s="50">
        <v>42321</v>
      </c>
      <c r="P709" s="4" t="s">
        <v>11</v>
      </c>
      <c r="R709" s="17">
        <v>0</v>
      </c>
      <c r="S709" s="17">
        <f t="shared" si="106"/>
        <v>0</v>
      </c>
    </row>
    <row r="710" spans="1:19" s="15" customFormat="1" x14ac:dyDescent="0.25">
      <c r="A710" s="71"/>
      <c r="B710" s="69">
        <v>662</v>
      </c>
      <c r="C710" s="49">
        <v>42320</v>
      </c>
      <c r="D710" s="6" t="s">
        <v>8</v>
      </c>
      <c r="E710" s="6" t="s">
        <v>705</v>
      </c>
      <c r="F710" s="45">
        <v>500</v>
      </c>
      <c r="G710" s="45">
        <v>0</v>
      </c>
      <c r="H710" s="45">
        <f t="shared" si="108"/>
        <v>500</v>
      </c>
      <c r="I710" s="4" t="s">
        <v>685</v>
      </c>
      <c r="J710" s="34" t="s">
        <v>337</v>
      </c>
      <c r="K710" s="48">
        <v>707</v>
      </c>
      <c r="L710" s="4">
        <v>2</v>
      </c>
      <c r="M710" s="4">
        <v>2200</v>
      </c>
      <c r="N710" s="4">
        <v>221</v>
      </c>
      <c r="O710" s="50">
        <v>42321</v>
      </c>
      <c r="P710" s="4" t="s">
        <v>11</v>
      </c>
      <c r="R710" s="17">
        <v>0</v>
      </c>
      <c r="S710" s="17">
        <f t="shared" si="106"/>
        <v>0</v>
      </c>
    </row>
    <row r="711" spans="1:19" s="15" customFormat="1" x14ac:dyDescent="0.25">
      <c r="A711" s="71"/>
      <c r="B711" s="69">
        <v>663</v>
      </c>
      <c r="C711" s="49">
        <v>42320</v>
      </c>
      <c r="D711" s="6" t="s">
        <v>19</v>
      </c>
      <c r="E711" s="6" t="s">
        <v>705</v>
      </c>
      <c r="F711" s="45">
        <v>1500</v>
      </c>
      <c r="G711" s="45">
        <v>0</v>
      </c>
      <c r="H711" s="45">
        <f t="shared" si="108"/>
        <v>1500</v>
      </c>
      <c r="I711" s="4" t="s">
        <v>685</v>
      </c>
      <c r="J711" s="34" t="s">
        <v>337</v>
      </c>
      <c r="K711" s="48">
        <v>708</v>
      </c>
      <c r="L711" s="4">
        <v>3</v>
      </c>
      <c r="M711" s="4">
        <v>2200</v>
      </c>
      <c r="N711" s="4">
        <v>221</v>
      </c>
      <c r="O711" s="50">
        <v>42321</v>
      </c>
      <c r="P711" s="4" t="s">
        <v>11</v>
      </c>
      <c r="R711" s="17">
        <v>0</v>
      </c>
      <c r="S711" s="17">
        <f t="shared" si="106"/>
        <v>0</v>
      </c>
    </row>
    <row r="712" spans="1:19" s="15" customFormat="1" x14ac:dyDescent="0.25">
      <c r="A712" s="71"/>
      <c r="B712" s="69">
        <v>664</v>
      </c>
      <c r="C712" s="49">
        <v>42320</v>
      </c>
      <c r="D712" s="6" t="s">
        <v>14</v>
      </c>
      <c r="E712" s="6" t="s">
        <v>705</v>
      </c>
      <c r="F712" s="45">
        <v>1500</v>
      </c>
      <c r="G712" s="45">
        <v>0</v>
      </c>
      <c r="H712" s="45">
        <f t="shared" si="108"/>
        <v>1500</v>
      </c>
      <c r="I712" s="4" t="s">
        <v>685</v>
      </c>
      <c r="J712" s="34" t="s">
        <v>337</v>
      </c>
      <c r="K712" s="48">
        <v>709</v>
      </c>
      <c r="L712" s="4">
        <v>4</v>
      </c>
      <c r="M712" s="4">
        <v>2200</v>
      </c>
      <c r="N712" s="4">
        <v>221</v>
      </c>
      <c r="O712" s="50">
        <v>42321</v>
      </c>
      <c r="P712" s="4" t="s">
        <v>11</v>
      </c>
      <c r="R712" s="17">
        <v>0</v>
      </c>
      <c r="S712" s="17">
        <f t="shared" si="106"/>
        <v>0</v>
      </c>
    </row>
    <row r="713" spans="1:19" s="15" customFormat="1" x14ac:dyDescent="0.25">
      <c r="A713" s="71"/>
      <c r="B713" s="69">
        <v>665</v>
      </c>
      <c r="C713" s="49">
        <v>42320</v>
      </c>
      <c r="D713" s="6" t="s">
        <v>14</v>
      </c>
      <c r="E713" s="6" t="s">
        <v>708</v>
      </c>
      <c r="F713" s="45">
        <v>1500</v>
      </c>
      <c r="G713" s="45">
        <v>0</v>
      </c>
      <c r="H713" s="45">
        <f t="shared" si="108"/>
        <v>1500</v>
      </c>
      <c r="I713" s="4" t="s">
        <v>685</v>
      </c>
      <c r="J713" s="34" t="s">
        <v>337</v>
      </c>
      <c r="K713" s="48">
        <v>710</v>
      </c>
      <c r="L713" s="4">
        <v>4</v>
      </c>
      <c r="M713" s="4">
        <v>2200</v>
      </c>
      <c r="N713" s="4">
        <v>221</v>
      </c>
      <c r="O713" s="50">
        <v>42321</v>
      </c>
      <c r="P713" s="4" t="s">
        <v>11</v>
      </c>
      <c r="R713" s="17">
        <v>0</v>
      </c>
      <c r="S713" s="17">
        <f t="shared" si="106"/>
        <v>0</v>
      </c>
    </row>
    <row r="714" spans="1:19" s="15" customFormat="1" x14ac:dyDescent="0.25">
      <c r="A714" s="71"/>
      <c r="B714" s="69">
        <v>666</v>
      </c>
      <c r="C714" s="49">
        <v>42320</v>
      </c>
      <c r="D714" s="6" t="s">
        <v>14</v>
      </c>
      <c r="E714" s="6" t="s">
        <v>707</v>
      </c>
      <c r="F714" s="45">
        <v>782.24</v>
      </c>
      <c r="G714" s="45">
        <v>125.16</v>
      </c>
      <c r="H714" s="45">
        <f t="shared" si="108"/>
        <v>907.4</v>
      </c>
      <c r="I714" s="4" t="s">
        <v>685</v>
      </c>
      <c r="J714" s="34" t="s">
        <v>337</v>
      </c>
      <c r="K714" s="48">
        <v>711</v>
      </c>
      <c r="L714" s="4">
        <v>4</v>
      </c>
      <c r="M714" s="4">
        <v>2200</v>
      </c>
      <c r="N714" s="4">
        <v>223</v>
      </c>
      <c r="O714" s="50">
        <v>42321</v>
      </c>
      <c r="P714" s="4" t="s">
        <v>11</v>
      </c>
      <c r="R714" s="17">
        <f>F714*0.16</f>
        <v>125.1584</v>
      </c>
      <c r="S714" s="17">
        <f t="shared" si="106"/>
        <v>-1.5999999999962711E-3</v>
      </c>
    </row>
    <row r="715" spans="1:19" s="15" customFormat="1" x14ac:dyDescent="0.25">
      <c r="A715" s="71"/>
      <c r="B715" s="69">
        <v>667</v>
      </c>
      <c r="C715" s="49">
        <v>42320</v>
      </c>
      <c r="D715" s="6" t="s">
        <v>8</v>
      </c>
      <c r="E715" s="6" t="s">
        <v>709</v>
      </c>
      <c r="F715" s="45">
        <v>3879.31</v>
      </c>
      <c r="G715" s="45">
        <v>620.69000000000005</v>
      </c>
      <c r="H715" s="45">
        <f t="shared" si="108"/>
        <v>4500</v>
      </c>
      <c r="I715" s="4" t="s">
        <v>685</v>
      </c>
      <c r="J715" s="34" t="s">
        <v>337</v>
      </c>
      <c r="K715" s="48">
        <v>712</v>
      </c>
      <c r="L715" s="4">
        <v>2</v>
      </c>
      <c r="M715" s="4">
        <v>2100</v>
      </c>
      <c r="N715" s="4">
        <v>216</v>
      </c>
      <c r="O715" s="50">
        <v>42321</v>
      </c>
      <c r="P715" s="4" t="s">
        <v>11</v>
      </c>
      <c r="R715" s="17">
        <f>F715*0.16</f>
        <v>620.68960000000004</v>
      </c>
      <c r="S715" s="17">
        <f t="shared" si="106"/>
        <v>-4.0000000001327862E-4</v>
      </c>
    </row>
    <row r="716" spans="1:19" s="15" customFormat="1" x14ac:dyDescent="0.25">
      <c r="A716" s="71"/>
      <c r="B716" s="69">
        <v>668</v>
      </c>
      <c r="C716" s="49">
        <v>42320</v>
      </c>
      <c r="D716" s="6" t="s">
        <v>14</v>
      </c>
      <c r="E716" s="6" t="s">
        <v>710</v>
      </c>
      <c r="F716" s="45">
        <v>200</v>
      </c>
      <c r="G716" s="45">
        <v>0</v>
      </c>
      <c r="H716" s="45">
        <f t="shared" si="108"/>
        <v>200</v>
      </c>
      <c r="I716" s="4" t="s">
        <v>685</v>
      </c>
      <c r="J716" s="34" t="s">
        <v>337</v>
      </c>
      <c r="K716" s="48">
        <v>713</v>
      </c>
      <c r="L716" s="4">
        <v>4</v>
      </c>
      <c r="M716" s="4">
        <v>2300</v>
      </c>
      <c r="N716" s="4">
        <v>239</v>
      </c>
      <c r="O716" s="50">
        <v>42321</v>
      </c>
      <c r="P716" s="4" t="s">
        <v>11</v>
      </c>
      <c r="R716" s="17">
        <v>0</v>
      </c>
      <c r="S716" s="17">
        <f t="shared" si="106"/>
        <v>0</v>
      </c>
    </row>
    <row r="717" spans="1:19" s="15" customFormat="1" x14ac:dyDescent="0.25">
      <c r="A717" s="71"/>
      <c r="B717" s="69">
        <v>669</v>
      </c>
      <c r="C717" s="49">
        <v>42327</v>
      </c>
      <c r="D717" s="6" t="s">
        <v>14</v>
      </c>
      <c r="E717" s="6" t="s">
        <v>38</v>
      </c>
      <c r="F717" s="7">
        <v>4720.4799999999996</v>
      </c>
      <c r="G717" s="7">
        <v>755.27</v>
      </c>
      <c r="H717" s="7">
        <f>SUM(F717:G717)</f>
        <v>5475.75</v>
      </c>
      <c r="I717" s="4" t="s">
        <v>55</v>
      </c>
      <c r="J717" s="34" t="s">
        <v>10</v>
      </c>
      <c r="K717" s="4" t="s">
        <v>717</v>
      </c>
      <c r="L717" s="4">
        <v>4</v>
      </c>
      <c r="M717" s="4">
        <v>3100</v>
      </c>
      <c r="N717" s="4">
        <v>311</v>
      </c>
      <c r="O717" s="49">
        <v>42327</v>
      </c>
      <c r="P717" s="4" t="s">
        <v>11</v>
      </c>
      <c r="R717" s="17">
        <f>F717*0.16</f>
        <v>755.27679999999998</v>
      </c>
      <c r="S717" s="17">
        <f t="shared" si="106"/>
        <v>6.7999999999983629E-3</v>
      </c>
    </row>
    <row r="718" spans="1:19" s="15" customFormat="1" x14ac:dyDescent="0.25">
      <c r="A718" s="71"/>
      <c r="B718" s="69">
        <v>670</v>
      </c>
      <c r="C718" s="49">
        <v>42327</v>
      </c>
      <c r="D718" s="6" t="s">
        <v>14</v>
      </c>
      <c r="E718" s="6" t="s">
        <v>39</v>
      </c>
      <c r="F718" s="7">
        <v>26003.82</v>
      </c>
      <c r="G718" s="7">
        <v>4160.6099999999997</v>
      </c>
      <c r="H718" s="7">
        <f>SUM(F718:G718)</f>
        <v>30164.43</v>
      </c>
      <c r="I718" s="4" t="s">
        <v>55</v>
      </c>
      <c r="J718" s="34" t="s">
        <v>10</v>
      </c>
      <c r="K718" s="4" t="s">
        <v>711</v>
      </c>
      <c r="L718" s="4">
        <v>4</v>
      </c>
      <c r="M718" s="4">
        <v>3100</v>
      </c>
      <c r="N718" s="4">
        <v>311</v>
      </c>
      <c r="O718" s="49">
        <v>42327</v>
      </c>
      <c r="P718" s="4" t="s">
        <v>11</v>
      </c>
      <c r="R718" s="17">
        <f>F718*0.16</f>
        <v>4160.6112000000003</v>
      </c>
      <c r="S718" s="17">
        <f t="shared" si="106"/>
        <v>1.2000000006082701E-3</v>
      </c>
    </row>
    <row r="719" spans="1:19" s="15" customFormat="1" x14ac:dyDescent="0.25">
      <c r="A719" s="71"/>
      <c r="B719" s="69">
        <v>671</v>
      </c>
      <c r="C719" s="49">
        <v>42327</v>
      </c>
      <c r="D719" s="6" t="s">
        <v>14</v>
      </c>
      <c r="E719" s="6" t="s">
        <v>37</v>
      </c>
      <c r="F719" s="7">
        <v>10985.52</v>
      </c>
      <c r="G719" s="7">
        <v>1757.68</v>
      </c>
      <c r="H719" s="7">
        <f>SUM(F719:G719)</f>
        <v>12743.2</v>
      </c>
      <c r="I719" s="4" t="s">
        <v>55</v>
      </c>
      <c r="J719" s="34" t="s">
        <v>10</v>
      </c>
      <c r="K719" s="4" t="s">
        <v>712</v>
      </c>
      <c r="L719" s="4">
        <v>4</v>
      </c>
      <c r="M719" s="4">
        <v>3100</v>
      </c>
      <c r="N719" s="4">
        <v>311</v>
      </c>
      <c r="O719" s="49">
        <v>42327</v>
      </c>
      <c r="P719" s="4" t="s">
        <v>11</v>
      </c>
      <c r="R719" s="17">
        <f>F719*0.16</f>
        <v>1757.6832000000002</v>
      </c>
      <c r="S719" s="17">
        <f t="shared" si="106"/>
        <v>3.200000000106229E-3</v>
      </c>
    </row>
    <row r="720" spans="1:19" s="15" customFormat="1" x14ac:dyDescent="0.25">
      <c r="A720" s="71"/>
      <c r="B720" s="69">
        <v>672</v>
      </c>
      <c r="C720" s="49">
        <v>42327</v>
      </c>
      <c r="D720" s="6" t="s">
        <v>14</v>
      </c>
      <c r="E720" s="6" t="s">
        <v>78</v>
      </c>
      <c r="F720" s="7">
        <v>4213.96</v>
      </c>
      <c r="G720" s="7">
        <v>674.23</v>
      </c>
      <c r="H720" s="7">
        <f t="shared" ref="H720:H734" si="109">SUM(F720:G720)</f>
        <v>4888.1900000000005</v>
      </c>
      <c r="I720" s="4" t="s">
        <v>55</v>
      </c>
      <c r="J720" s="34" t="s">
        <v>10</v>
      </c>
      <c r="K720" s="4" t="s">
        <v>713</v>
      </c>
      <c r="L720" s="4">
        <v>4</v>
      </c>
      <c r="M720" s="4">
        <v>3100</v>
      </c>
      <c r="N720" s="4">
        <v>311</v>
      </c>
      <c r="O720" s="49">
        <v>42327</v>
      </c>
      <c r="P720" s="4" t="s">
        <v>11</v>
      </c>
      <c r="R720" s="17">
        <f>F720*0.16</f>
        <v>674.23360000000002</v>
      </c>
      <c r="S720" s="17">
        <f t="shared" si="106"/>
        <v>3.6000000000058208E-3</v>
      </c>
    </row>
    <row r="721" spans="1:19" s="15" customFormat="1" x14ac:dyDescent="0.25">
      <c r="A721" s="71"/>
      <c r="B721" s="69">
        <v>673</v>
      </c>
      <c r="C721" s="49">
        <v>42327</v>
      </c>
      <c r="D721" s="6" t="s">
        <v>14</v>
      </c>
      <c r="E721" s="6" t="s">
        <v>41</v>
      </c>
      <c r="F721" s="39">
        <v>6769.9</v>
      </c>
      <c r="G721" s="39">
        <v>0</v>
      </c>
      <c r="H721" s="39">
        <f t="shared" si="109"/>
        <v>6769.9</v>
      </c>
      <c r="I721" s="36" t="s">
        <v>55</v>
      </c>
      <c r="J721" s="35" t="s">
        <v>10</v>
      </c>
      <c r="K721" s="36" t="s">
        <v>718</v>
      </c>
      <c r="L721" s="4">
        <v>4</v>
      </c>
      <c r="M721" s="4">
        <v>3100</v>
      </c>
      <c r="N721" s="4">
        <v>311</v>
      </c>
      <c r="O721" s="49">
        <v>42327</v>
      </c>
      <c r="P721" s="4" t="s">
        <v>11</v>
      </c>
      <c r="R721" s="17">
        <v>0</v>
      </c>
      <c r="S721" s="17">
        <f t="shared" si="106"/>
        <v>0</v>
      </c>
    </row>
    <row r="722" spans="1:19" s="15" customFormat="1" x14ac:dyDescent="0.25">
      <c r="A722" s="71"/>
      <c r="B722" s="69">
        <v>674</v>
      </c>
      <c r="C722" s="49">
        <v>42327</v>
      </c>
      <c r="D722" s="6" t="s">
        <v>14</v>
      </c>
      <c r="E722" s="6" t="s">
        <v>84</v>
      </c>
      <c r="F722" s="7">
        <v>4609.37</v>
      </c>
      <c r="G722" s="7">
        <v>737.5</v>
      </c>
      <c r="H722" s="7">
        <f t="shared" si="109"/>
        <v>5346.87</v>
      </c>
      <c r="I722" s="4" t="s">
        <v>55</v>
      </c>
      <c r="J722" s="34" t="s">
        <v>10</v>
      </c>
      <c r="K722" s="4" t="s">
        <v>714</v>
      </c>
      <c r="L722" s="4">
        <v>4</v>
      </c>
      <c r="M722" s="4">
        <v>3100</v>
      </c>
      <c r="N722" s="4">
        <v>311</v>
      </c>
      <c r="O722" s="49">
        <v>42327</v>
      </c>
      <c r="P722" s="4" t="s">
        <v>11</v>
      </c>
      <c r="R722" s="17">
        <f t="shared" ref="R722:R733" si="110">F722*0.16</f>
        <v>737.49919999999997</v>
      </c>
      <c r="S722" s="17">
        <f t="shared" si="106"/>
        <v>-8.0000000002655725E-4</v>
      </c>
    </row>
    <row r="723" spans="1:19" s="15" customFormat="1" x14ac:dyDescent="0.25">
      <c r="A723" s="71"/>
      <c r="B723" s="69">
        <v>675</v>
      </c>
      <c r="C723" s="49">
        <v>42327</v>
      </c>
      <c r="D723" s="6" t="s">
        <v>14</v>
      </c>
      <c r="E723" s="6" t="s">
        <v>63</v>
      </c>
      <c r="F723" s="7">
        <v>1737.09</v>
      </c>
      <c r="G723" s="7">
        <v>277.93</v>
      </c>
      <c r="H723" s="7">
        <f t="shared" si="109"/>
        <v>2015.02</v>
      </c>
      <c r="I723" s="4" t="s">
        <v>55</v>
      </c>
      <c r="J723" s="34" t="s">
        <v>10</v>
      </c>
      <c r="K723" s="4" t="s">
        <v>715</v>
      </c>
      <c r="L723" s="4">
        <v>4</v>
      </c>
      <c r="M723" s="4">
        <v>3100</v>
      </c>
      <c r="N723" s="4">
        <v>311</v>
      </c>
      <c r="O723" s="49">
        <v>42327</v>
      </c>
      <c r="P723" s="4" t="s">
        <v>11</v>
      </c>
      <c r="R723" s="17">
        <f t="shared" si="110"/>
        <v>277.93439999999998</v>
      </c>
      <c r="S723" s="17">
        <f t="shared" si="106"/>
        <v>4.3999999999755346E-3</v>
      </c>
    </row>
    <row r="724" spans="1:19" s="15" customFormat="1" x14ac:dyDescent="0.25">
      <c r="A724" s="71"/>
      <c r="B724" s="69">
        <v>676</v>
      </c>
      <c r="C724" s="49">
        <v>42327</v>
      </c>
      <c r="D724" s="6" t="s">
        <v>14</v>
      </c>
      <c r="E724" s="6" t="s">
        <v>40</v>
      </c>
      <c r="F724" s="7">
        <v>4123.2299999999996</v>
      </c>
      <c r="G724" s="7">
        <v>659.71</v>
      </c>
      <c r="H724" s="7">
        <f t="shared" si="109"/>
        <v>4782.9399999999996</v>
      </c>
      <c r="I724" s="4" t="s">
        <v>55</v>
      </c>
      <c r="J724" s="34" t="s">
        <v>10</v>
      </c>
      <c r="K724" s="4" t="s">
        <v>716</v>
      </c>
      <c r="L724" s="4">
        <v>4</v>
      </c>
      <c r="M724" s="4">
        <v>3100</v>
      </c>
      <c r="N724" s="4">
        <v>311</v>
      </c>
      <c r="O724" s="49">
        <v>42327</v>
      </c>
      <c r="P724" s="4" t="s">
        <v>11</v>
      </c>
      <c r="R724" s="17">
        <f t="shared" si="110"/>
        <v>659.71679999999992</v>
      </c>
      <c r="S724" s="17">
        <f t="shared" si="106"/>
        <v>6.7999999998846761E-3</v>
      </c>
    </row>
    <row r="725" spans="1:19" s="15" customFormat="1" x14ac:dyDescent="0.25">
      <c r="A725" s="71"/>
      <c r="B725" s="69">
        <v>677</v>
      </c>
      <c r="C725" s="49">
        <v>42325</v>
      </c>
      <c r="D725" s="6" t="s">
        <v>14</v>
      </c>
      <c r="E725" s="6" t="s">
        <v>731</v>
      </c>
      <c r="F725" s="7">
        <v>17680</v>
      </c>
      <c r="G725" s="7">
        <v>2828.8</v>
      </c>
      <c r="H725" s="7">
        <f t="shared" si="109"/>
        <v>20508.8</v>
      </c>
      <c r="I725" s="4" t="s">
        <v>55</v>
      </c>
      <c r="J725" s="34" t="s">
        <v>394</v>
      </c>
      <c r="K725" s="4" t="s">
        <v>732</v>
      </c>
      <c r="L725" s="4">
        <v>4</v>
      </c>
      <c r="M725" s="4">
        <v>3500</v>
      </c>
      <c r="N725" s="4">
        <v>351</v>
      </c>
      <c r="O725" s="49">
        <v>42327</v>
      </c>
      <c r="P725" s="4" t="s">
        <v>11</v>
      </c>
      <c r="R725" s="17">
        <f t="shared" si="110"/>
        <v>2828.8</v>
      </c>
      <c r="S725" s="17">
        <f t="shared" si="106"/>
        <v>0</v>
      </c>
    </row>
    <row r="726" spans="1:19" s="15" customFormat="1" x14ac:dyDescent="0.25">
      <c r="A726" s="71"/>
      <c r="B726" s="69">
        <v>678</v>
      </c>
      <c r="C726" s="49">
        <v>42328</v>
      </c>
      <c r="D726" s="6" t="s">
        <v>14</v>
      </c>
      <c r="E726" s="6" t="s">
        <v>734</v>
      </c>
      <c r="F726" s="7">
        <v>1200</v>
      </c>
      <c r="G726" s="7">
        <v>192</v>
      </c>
      <c r="H726" s="7">
        <f t="shared" si="109"/>
        <v>1392</v>
      </c>
      <c r="I726" s="4" t="s">
        <v>733</v>
      </c>
      <c r="J726" s="34" t="s">
        <v>97</v>
      </c>
      <c r="K726" s="4">
        <v>175</v>
      </c>
      <c r="L726" s="4">
        <v>4</v>
      </c>
      <c r="M726" s="4">
        <v>3500</v>
      </c>
      <c r="N726" s="4">
        <v>355</v>
      </c>
      <c r="O726" s="49">
        <v>42327</v>
      </c>
      <c r="P726" s="4" t="s">
        <v>11</v>
      </c>
      <c r="R726" s="17">
        <f t="shared" si="110"/>
        <v>192</v>
      </c>
      <c r="S726" s="17">
        <f t="shared" si="106"/>
        <v>0</v>
      </c>
    </row>
    <row r="727" spans="1:19" s="15" customFormat="1" x14ac:dyDescent="0.25">
      <c r="A727" s="71"/>
      <c r="B727" s="69">
        <v>679</v>
      </c>
      <c r="C727" s="49">
        <v>42328</v>
      </c>
      <c r="D727" s="6" t="s">
        <v>14</v>
      </c>
      <c r="E727" s="6" t="s">
        <v>735</v>
      </c>
      <c r="F727" s="7">
        <v>1500</v>
      </c>
      <c r="G727" s="7">
        <v>240</v>
      </c>
      <c r="H727" s="7">
        <f t="shared" si="109"/>
        <v>1740</v>
      </c>
      <c r="I727" s="4" t="s">
        <v>733</v>
      </c>
      <c r="J727" s="34" t="s">
        <v>97</v>
      </c>
      <c r="K727" s="4">
        <v>178</v>
      </c>
      <c r="L727" s="4">
        <v>4</v>
      </c>
      <c r="M727" s="4">
        <v>3500</v>
      </c>
      <c r="N727" s="4">
        <v>355</v>
      </c>
      <c r="O727" s="49">
        <v>42327</v>
      </c>
      <c r="P727" s="4" t="s">
        <v>11</v>
      </c>
      <c r="R727" s="17">
        <f t="shared" si="110"/>
        <v>240</v>
      </c>
      <c r="S727" s="17">
        <f t="shared" ref="S727:S747" si="111">R727-G727</f>
        <v>0</v>
      </c>
    </row>
    <row r="728" spans="1:19" s="15" customFormat="1" x14ac:dyDescent="0.25">
      <c r="A728" s="71"/>
      <c r="B728" s="69">
        <v>680</v>
      </c>
      <c r="C728" s="49">
        <v>42328</v>
      </c>
      <c r="D728" s="6" t="s">
        <v>14</v>
      </c>
      <c r="E728" s="6" t="s">
        <v>736</v>
      </c>
      <c r="F728" s="7">
        <v>200</v>
      </c>
      <c r="G728" s="7">
        <v>32</v>
      </c>
      <c r="H728" s="7">
        <f t="shared" si="109"/>
        <v>232</v>
      </c>
      <c r="I728" s="4" t="s">
        <v>733</v>
      </c>
      <c r="J728" s="34" t="s">
        <v>97</v>
      </c>
      <c r="K728" s="4">
        <v>181</v>
      </c>
      <c r="L728" s="4">
        <v>4</v>
      </c>
      <c r="M728" s="4">
        <v>3500</v>
      </c>
      <c r="N728" s="4">
        <v>355</v>
      </c>
      <c r="O728" s="49">
        <v>42327</v>
      </c>
      <c r="P728" s="4" t="s">
        <v>11</v>
      </c>
      <c r="R728" s="17">
        <f t="shared" si="110"/>
        <v>32</v>
      </c>
      <c r="S728" s="17">
        <f t="shared" si="111"/>
        <v>0</v>
      </c>
    </row>
    <row r="729" spans="1:19" s="15" customFormat="1" x14ac:dyDescent="0.25">
      <c r="A729" s="71"/>
      <c r="B729" s="69">
        <v>681</v>
      </c>
      <c r="C729" s="49">
        <v>42328</v>
      </c>
      <c r="D729" s="6" t="s">
        <v>14</v>
      </c>
      <c r="E729" s="6" t="s">
        <v>737</v>
      </c>
      <c r="F729" s="7">
        <v>1200</v>
      </c>
      <c r="G729" s="7">
        <v>192</v>
      </c>
      <c r="H729" s="7">
        <f t="shared" si="109"/>
        <v>1392</v>
      </c>
      <c r="I729" s="4" t="s">
        <v>733</v>
      </c>
      <c r="J729" s="34" t="s">
        <v>97</v>
      </c>
      <c r="K729" s="4">
        <v>182</v>
      </c>
      <c r="L729" s="4">
        <v>4</v>
      </c>
      <c r="M729" s="4">
        <v>3500</v>
      </c>
      <c r="N729" s="4">
        <v>351</v>
      </c>
      <c r="O729" s="49">
        <v>42327</v>
      </c>
      <c r="P729" s="4" t="s">
        <v>11</v>
      </c>
      <c r="R729" s="17">
        <f t="shared" si="110"/>
        <v>192</v>
      </c>
      <c r="S729" s="17">
        <f t="shared" si="111"/>
        <v>0</v>
      </c>
    </row>
    <row r="730" spans="1:19" s="15" customFormat="1" x14ac:dyDescent="0.25">
      <c r="A730" s="71"/>
      <c r="B730" s="69">
        <v>682</v>
      </c>
      <c r="C730" s="49">
        <v>42328</v>
      </c>
      <c r="D730" s="6" t="s">
        <v>14</v>
      </c>
      <c r="E730" s="6" t="s">
        <v>738</v>
      </c>
      <c r="F730" s="7">
        <v>300</v>
      </c>
      <c r="G730" s="7">
        <v>48</v>
      </c>
      <c r="H730" s="7">
        <f t="shared" si="109"/>
        <v>348</v>
      </c>
      <c r="I730" s="4" t="s">
        <v>733</v>
      </c>
      <c r="J730" s="34" t="s">
        <v>97</v>
      </c>
      <c r="K730" s="4">
        <v>183</v>
      </c>
      <c r="L730" s="4">
        <v>4</v>
      </c>
      <c r="M730" s="4">
        <v>2400</v>
      </c>
      <c r="N730" s="4">
        <v>249</v>
      </c>
      <c r="O730" s="49">
        <v>42327</v>
      </c>
      <c r="P730" s="4" t="s">
        <v>11</v>
      </c>
      <c r="R730" s="17">
        <f t="shared" si="110"/>
        <v>48</v>
      </c>
      <c r="S730" s="17">
        <f t="shared" si="111"/>
        <v>0</v>
      </c>
    </row>
    <row r="731" spans="1:19" s="15" customFormat="1" x14ac:dyDescent="0.25">
      <c r="A731" s="71"/>
      <c r="B731" s="69">
        <v>683</v>
      </c>
      <c r="C731" s="49">
        <v>42328</v>
      </c>
      <c r="D731" s="6" t="s">
        <v>14</v>
      </c>
      <c r="E731" s="6" t="s">
        <v>739</v>
      </c>
      <c r="F731" s="7">
        <v>250</v>
      </c>
      <c r="G731" s="7">
        <v>40</v>
      </c>
      <c r="H731" s="7">
        <f t="shared" si="109"/>
        <v>290</v>
      </c>
      <c r="I731" s="4" t="s">
        <v>733</v>
      </c>
      <c r="J731" s="34" t="s">
        <v>97</v>
      </c>
      <c r="K731" s="4">
        <v>184</v>
      </c>
      <c r="L731" s="4">
        <v>4</v>
      </c>
      <c r="M731" s="4">
        <v>3500</v>
      </c>
      <c r="N731" s="4">
        <v>351</v>
      </c>
      <c r="O731" s="49">
        <v>42327</v>
      </c>
      <c r="P731" s="4" t="s">
        <v>11</v>
      </c>
      <c r="R731" s="17">
        <f t="shared" si="110"/>
        <v>40</v>
      </c>
      <c r="S731" s="17">
        <f t="shared" si="111"/>
        <v>0</v>
      </c>
    </row>
    <row r="732" spans="1:19" s="15" customFormat="1" x14ac:dyDescent="0.25">
      <c r="A732" s="71"/>
      <c r="B732" s="69">
        <v>684</v>
      </c>
      <c r="C732" s="49">
        <v>42328</v>
      </c>
      <c r="D732" s="6" t="s">
        <v>14</v>
      </c>
      <c r="E732" s="6" t="s">
        <v>740</v>
      </c>
      <c r="F732" s="7">
        <v>19600</v>
      </c>
      <c r="G732" s="7">
        <v>3136</v>
      </c>
      <c r="H732" s="7">
        <f t="shared" si="109"/>
        <v>22736</v>
      </c>
      <c r="I732" s="4" t="s">
        <v>55</v>
      </c>
      <c r="J732" s="34" t="s">
        <v>24</v>
      </c>
      <c r="K732" s="4">
        <v>308</v>
      </c>
      <c r="L732" s="4">
        <v>4</v>
      </c>
      <c r="M732" s="4">
        <v>2500</v>
      </c>
      <c r="N732" s="4">
        <v>259</v>
      </c>
      <c r="O732" s="49">
        <v>42328</v>
      </c>
      <c r="P732" s="4" t="s">
        <v>11</v>
      </c>
      <c r="R732" s="17">
        <f t="shared" si="110"/>
        <v>3136</v>
      </c>
      <c r="S732" s="17">
        <f t="shared" si="111"/>
        <v>0</v>
      </c>
    </row>
    <row r="733" spans="1:19" s="15" customFormat="1" x14ac:dyDescent="0.25">
      <c r="A733" s="71"/>
      <c r="B733" s="69">
        <v>685</v>
      </c>
      <c r="C733" s="49">
        <v>42332</v>
      </c>
      <c r="D733" s="6" t="s">
        <v>14</v>
      </c>
      <c r="E733" s="6" t="s">
        <v>741</v>
      </c>
      <c r="F733" s="7">
        <v>3556.03</v>
      </c>
      <c r="G733" s="7">
        <v>568.97</v>
      </c>
      <c r="H733" s="7">
        <f t="shared" si="109"/>
        <v>4125</v>
      </c>
      <c r="I733" s="4" t="s">
        <v>778</v>
      </c>
      <c r="J733" s="34" t="s">
        <v>23</v>
      </c>
      <c r="K733" s="4">
        <v>82</v>
      </c>
      <c r="L733" s="4">
        <v>4</v>
      </c>
      <c r="M733" s="4">
        <v>2400</v>
      </c>
      <c r="N733" s="4">
        <v>242</v>
      </c>
      <c r="O733" s="49">
        <v>42332</v>
      </c>
      <c r="P733" s="4" t="s">
        <v>11</v>
      </c>
      <c r="R733" s="17">
        <f t="shared" si="110"/>
        <v>568.96480000000008</v>
      </c>
      <c r="S733" s="17">
        <f t="shared" si="111"/>
        <v>-5.1999999999452484E-3</v>
      </c>
    </row>
    <row r="734" spans="1:19" s="15" customFormat="1" x14ac:dyDescent="0.25">
      <c r="A734" s="71"/>
      <c r="B734" s="69">
        <v>686</v>
      </c>
      <c r="C734" s="49">
        <v>42333</v>
      </c>
      <c r="D734" s="6" t="s">
        <v>8</v>
      </c>
      <c r="E734" s="6" t="s">
        <v>719</v>
      </c>
      <c r="F734" s="41">
        <v>3386</v>
      </c>
      <c r="G734" s="41">
        <v>0</v>
      </c>
      <c r="H734" s="41">
        <f t="shared" si="109"/>
        <v>3386</v>
      </c>
      <c r="I734" s="4" t="s">
        <v>55</v>
      </c>
      <c r="J734" s="34" t="s">
        <v>36</v>
      </c>
      <c r="K734" s="40">
        <v>3323630501</v>
      </c>
      <c r="L734" s="4">
        <v>2</v>
      </c>
      <c r="M734" s="4">
        <v>3900</v>
      </c>
      <c r="N734" s="4">
        <v>399</v>
      </c>
      <c r="O734" s="49">
        <v>42333</v>
      </c>
      <c r="P734" s="4" t="s">
        <v>11</v>
      </c>
      <c r="R734" s="17">
        <v>0</v>
      </c>
      <c r="S734" s="17">
        <f t="shared" si="111"/>
        <v>0</v>
      </c>
    </row>
    <row r="735" spans="1:19" s="15" customFormat="1" x14ac:dyDescent="0.25">
      <c r="A735" s="71"/>
      <c r="B735" s="69">
        <v>687</v>
      </c>
      <c r="C735" s="49">
        <v>42333</v>
      </c>
      <c r="D735" s="6" t="s">
        <v>8</v>
      </c>
      <c r="E735" s="6" t="s">
        <v>722</v>
      </c>
      <c r="F735" s="41">
        <v>3512</v>
      </c>
      <c r="G735" s="41">
        <v>0</v>
      </c>
      <c r="H735" s="41">
        <f t="shared" ref="H735:H745" si="112">SUM(F735:G735)</f>
        <v>3512</v>
      </c>
      <c r="I735" s="4" t="s">
        <v>55</v>
      </c>
      <c r="J735" s="34" t="s">
        <v>36</v>
      </c>
      <c r="K735" s="40">
        <v>3323633203</v>
      </c>
      <c r="L735" s="4">
        <v>2</v>
      </c>
      <c r="M735" s="4">
        <v>3900</v>
      </c>
      <c r="N735" s="4">
        <v>399</v>
      </c>
      <c r="O735" s="49">
        <v>42333</v>
      </c>
      <c r="P735" s="4" t="s">
        <v>11</v>
      </c>
      <c r="R735" s="17">
        <v>0</v>
      </c>
      <c r="S735" s="17">
        <f t="shared" si="111"/>
        <v>0</v>
      </c>
    </row>
    <row r="736" spans="1:19" s="15" customFormat="1" x14ac:dyDescent="0.25">
      <c r="A736" s="71"/>
      <c r="B736" s="69">
        <v>688</v>
      </c>
      <c r="C736" s="49">
        <v>42333</v>
      </c>
      <c r="D736" s="6" t="s">
        <v>8</v>
      </c>
      <c r="E736" s="6" t="s">
        <v>723</v>
      </c>
      <c r="F736" s="7">
        <v>7581</v>
      </c>
      <c r="G736" s="7">
        <v>0</v>
      </c>
      <c r="H736" s="41">
        <f t="shared" si="112"/>
        <v>7581</v>
      </c>
      <c r="I736" s="4" t="s">
        <v>55</v>
      </c>
      <c r="J736" s="34" t="s">
        <v>36</v>
      </c>
      <c r="K736" s="40">
        <v>3323640401</v>
      </c>
      <c r="L736" s="4">
        <v>2</v>
      </c>
      <c r="M736" s="4">
        <v>3900</v>
      </c>
      <c r="N736" s="4">
        <v>399</v>
      </c>
      <c r="O736" s="49">
        <v>42333</v>
      </c>
      <c r="P736" s="4" t="s">
        <v>11</v>
      </c>
      <c r="R736" s="17">
        <v>0</v>
      </c>
      <c r="S736" s="17">
        <f t="shared" si="111"/>
        <v>0</v>
      </c>
    </row>
    <row r="737" spans="1:19" s="15" customFormat="1" x14ac:dyDescent="0.25">
      <c r="A737" s="71"/>
      <c r="B737" s="69">
        <v>689</v>
      </c>
      <c r="C737" s="49">
        <v>42333</v>
      </c>
      <c r="D737" s="6" t="s">
        <v>8</v>
      </c>
      <c r="E737" s="6" t="s">
        <v>720</v>
      </c>
      <c r="F737" s="7">
        <v>8383</v>
      </c>
      <c r="G737" s="7">
        <v>0</v>
      </c>
      <c r="H737" s="41">
        <f t="shared" si="112"/>
        <v>8383</v>
      </c>
      <c r="I737" s="4" t="s">
        <v>55</v>
      </c>
      <c r="J737" s="34" t="s">
        <v>36</v>
      </c>
      <c r="K737" s="40">
        <v>3323638301</v>
      </c>
      <c r="L737" s="4">
        <v>2</v>
      </c>
      <c r="M737" s="4">
        <v>3900</v>
      </c>
      <c r="N737" s="4">
        <v>399</v>
      </c>
      <c r="O737" s="49">
        <v>42333</v>
      </c>
      <c r="P737" s="4" t="s">
        <v>11</v>
      </c>
      <c r="R737" s="17">
        <v>0</v>
      </c>
      <c r="S737" s="17">
        <f t="shared" si="111"/>
        <v>0</v>
      </c>
    </row>
    <row r="738" spans="1:19" s="15" customFormat="1" x14ac:dyDescent="0.25">
      <c r="A738" s="71"/>
      <c r="B738" s="69">
        <v>690</v>
      </c>
      <c r="C738" s="49">
        <v>42333</v>
      </c>
      <c r="D738" s="6" t="s">
        <v>8</v>
      </c>
      <c r="E738" s="6" t="s">
        <v>721</v>
      </c>
      <c r="F738" s="7">
        <v>7755</v>
      </c>
      <c r="G738" s="7">
        <v>0</v>
      </c>
      <c r="H738" s="41">
        <f t="shared" si="112"/>
        <v>7755</v>
      </c>
      <c r="I738" s="4" t="s">
        <v>55</v>
      </c>
      <c r="J738" s="34" t="s">
        <v>36</v>
      </c>
      <c r="K738" s="40">
        <v>3323634601</v>
      </c>
      <c r="L738" s="4">
        <v>2</v>
      </c>
      <c r="M738" s="4">
        <v>3900</v>
      </c>
      <c r="N738" s="4">
        <v>399</v>
      </c>
      <c r="O738" s="49">
        <v>42333</v>
      </c>
      <c r="P738" s="4" t="s">
        <v>11</v>
      </c>
      <c r="R738" s="17">
        <v>0</v>
      </c>
      <c r="S738" s="17">
        <f t="shared" si="111"/>
        <v>0</v>
      </c>
    </row>
    <row r="739" spans="1:19" s="15" customFormat="1" x14ac:dyDescent="0.25">
      <c r="A739" s="71"/>
      <c r="B739" s="69">
        <v>691</v>
      </c>
      <c r="C739" s="49">
        <v>42333</v>
      </c>
      <c r="D739" s="6" t="s">
        <v>8</v>
      </c>
      <c r="E739" s="6" t="s">
        <v>724</v>
      </c>
      <c r="F739" s="7">
        <v>3244</v>
      </c>
      <c r="G739" s="7">
        <v>0</v>
      </c>
      <c r="H739" s="7">
        <f t="shared" si="112"/>
        <v>3244</v>
      </c>
      <c r="I739" s="4" t="s">
        <v>55</v>
      </c>
      <c r="J739" s="34" t="s">
        <v>36</v>
      </c>
      <c r="K739" s="40">
        <v>3323642401</v>
      </c>
      <c r="L739" s="4">
        <v>2</v>
      </c>
      <c r="M739" s="4">
        <v>3900</v>
      </c>
      <c r="N739" s="4">
        <v>399</v>
      </c>
      <c r="O739" s="49">
        <v>42333</v>
      </c>
      <c r="P739" s="4" t="s">
        <v>11</v>
      </c>
      <c r="R739" s="17">
        <v>0</v>
      </c>
      <c r="S739" s="17">
        <f t="shared" si="111"/>
        <v>0</v>
      </c>
    </row>
    <row r="740" spans="1:19" s="15" customFormat="1" x14ac:dyDescent="0.25">
      <c r="A740" s="71"/>
      <c r="B740" s="69">
        <v>692</v>
      </c>
      <c r="C740" s="49">
        <v>42333</v>
      </c>
      <c r="D740" s="6" t="s">
        <v>8</v>
      </c>
      <c r="E740" s="6" t="s">
        <v>725</v>
      </c>
      <c r="F740" s="7">
        <v>3374</v>
      </c>
      <c r="G740" s="7">
        <v>0</v>
      </c>
      <c r="H740" s="7">
        <f t="shared" si="112"/>
        <v>3374</v>
      </c>
      <c r="I740" s="4" t="s">
        <v>55</v>
      </c>
      <c r="J740" s="34" t="s">
        <v>36</v>
      </c>
      <c r="K740" s="4">
        <v>3323643401</v>
      </c>
      <c r="L740" s="4">
        <v>2</v>
      </c>
      <c r="M740" s="4">
        <v>3900</v>
      </c>
      <c r="N740" s="4">
        <v>399</v>
      </c>
      <c r="O740" s="49">
        <v>42333</v>
      </c>
      <c r="P740" s="4" t="s">
        <v>11</v>
      </c>
      <c r="R740" s="17">
        <v>0</v>
      </c>
      <c r="S740" s="17">
        <f t="shared" si="111"/>
        <v>0</v>
      </c>
    </row>
    <row r="741" spans="1:19" s="15" customFormat="1" x14ac:dyDescent="0.25">
      <c r="A741" s="71"/>
      <c r="B741" s="69">
        <v>693</v>
      </c>
      <c r="C741" s="49">
        <v>42333</v>
      </c>
      <c r="D741" s="6" t="s">
        <v>8</v>
      </c>
      <c r="E741" s="6" t="s">
        <v>726</v>
      </c>
      <c r="F741" s="41">
        <v>7281</v>
      </c>
      <c r="G741" s="41">
        <v>0</v>
      </c>
      <c r="H741" s="41">
        <f t="shared" si="112"/>
        <v>7281</v>
      </c>
      <c r="I741" s="4" t="s">
        <v>55</v>
      </c>
      <c r="J741" s="34" t="s">
        <v>36</v>
      </c>
      <c r="K741" s="40">
        <v>3323646401</v>
      </c>
      <c r="L741" s="4">
        <v>2</v>
      </c>
      <c r="M741" s="4">
        <v>3900</v>
      </c>
      <c r="N741" s="4">
        <v>399</v>
      </c>
      <c r="O741" s="49">
        <v>42333</v>
      </c>
      <c r="P741" s="4" t="s">
        <v>11</v>
      </c>
      <c r="R741" s="17">
        <v>0</v>
      </c>
      <c r="S741" s="17">
        <f t="shared" si="111"/>
        <v>0</v>
      </c>
    </row>
    <row r="742" spans="1:19" s="15" customFormat="1" x14ac:dyDescent="0.25">
      <c r="A742" s="71"/>
      <c r="B742" s="69">
        <v>694</v>
      </c>
      <c r="C742" s="49">
        <v>42333</v>
      </c>
      <c r="D742" s="6" t="s">
        <v>8</v>
      </c>
      <c r="E742" s="6" t="s">
        <v>727</v>
      </c>
      <c r="F742" s="41">
        <v>8520</v>
      </c>
      <c r="G742" s="41">
        <v>0</v>
      </c>
      <c r="H742" s="41">
        <f t="shared" si="112"/>
        <v>8520</v>
      </c>
      <c r="I742" s="4" t="s">
        <v>55</v>
      </c>
      <c r="J742" s="34" t="s">
        <v>36</v>
      </c>
      <c r="K742" s="40">
        <v>33223636201</v>
      </c>
      <c r="L742" s="4">
        <v>2</v>
      </c>
      <c r="M742" s="4">
        <v>3900</v>
      </c>
      <c r="N742" s="4">
        <v>399</v>
      </c>
      <c r="O742" s="49">
        <v>42333</v>
      </c>
      <c r="P742" s="4" t="s">
        <v>11</v>
      </c>
      <c r="R742" s="17">
        <v>0</v>
      </c>
      <c r="S742" s="17">
        <f t="shared" si="111"/>
        <v>0</v>
      </c>
    </row>
    <row r="743" spans="1:19" s="15" customFormat="1" x14ac:dyDescent="0.25">
      <c r="A743" s="71"/>
      <c r="B743" s="69">
        <v>695</v>
      </c>
      <c r="C743" s="49">
        <v>42333</v>
      </c>
      <c r="D743" s="6" t="s">
        <v>8</v>
      </c>
      <c r="E743" s="6" t="s">
        <v>728</v>
      </c>
      <c r="F743" s="41">
        <v>7449</v>
      </c>
      <c r="G743" s="41">
        <v>0</v>
      </c>
      <c r="H743" s="41">
        <f t="shared" si="112"/>
        <v>7449</v>
      </c>
      <c r="I743" s="4" t="s">
        <v>55</v>
      </c>
      <c r="J743" s="34" t="s">
        <v>36</v>
      </c>
      <c r="K743" s="40">
        <v>3323644601</v>
      </c>
      <c r="L743" s="4">
        <v>2</v>
      </c>
      <c r="M743" s="4">
        <v>3900</v>
      </c>
      <c r="N743" s="4">
        <v>399</v>
      </c>
      <c r="O743" s="49">
        <v>42333</v>
      </c>
      <c r="P743" s="4" t="s">
        <v>11</v>
      </c>
      <c r="R743" s="17">
        <v>0</v>
      </c>
      <c r="S743" s="17">
        <f t="shared" si="111"/>
        <v>0</v>
      </c>
    </row>
    <row r="744" spans="1:19" s="15" customFormat="1" x14ac:dyDescent="0.25">
      <c r="A744" s="71"/>
      <c r="B744" s="69">
        <v>696</v>
      </c>
      <c r="C744" s="49">
        <v>42332</v>
      </c>
      <c r="D744" s="6" t="s">
        <v>14</v>
      </c>
      <c r="E744" s="6" t="s">
        <v>280</v>
      </c>
      <c r="F744" s="41">
        <v>250</v>
      </c>
      <c r="G744" s="41">
        <v>40</v>
      </c>
      <c r="H744" s="41">
        <f t="shared" si="112"/>
        <v>290</v>
      </c>
      <c r="I744" s="4" t="s">
        <v>22</v>
      </c>
      <c r="J744" s="34" t="s">
        <v>145</v>
      </c>
      <c r="K744" s="40">
        <v>404</v>
      </c>
      <c r="L744" s="4">
        <v>4</v>
      </c>
      <c r="M744" s="4">
        <v>3500</v>
      </c>
      <c r="N744" s="4">
        <v>355</v>
      </c>
      <c r="O744" s="49">
        <v>42333</v>
      </c>
      <c r="P744" s="4" t="s">
        <v>11</v>
      </c>
      <c r="R744" s="17">
        <f>F744*0.16</f>
        <v>40</v>
      </c>
      <c r="S744" s="17">
        <f t="shared" si="111"/>
        <v>0</v>
      </c>
    </row>
    <row r="745" spans="1:19" s="15" customFormat="1" x14ac:dyDescent="0.25">
      <c r="A745" s="71"/>
      <c r="B745" s="69">
        <v>697</v>
      </c>
      <c r="C745" s="49">
        <v>42334</v>
      </c>
      <c r="D745" s="6" t="s">
        <v>14</v>
      </c>
      <c r="E745" s="6" t="s">
        <v>729</v>
      </c>
      <c r="F745" s="41">
        <v>17245.2</v>
      </c>
      <c r="G745" s="41">
        <v>2759.23</v>
      </c>
      <c r="H745" s="41">
        <f t="shared" si="112"/>
        <v>20004.43</v>
      </c>
      <c r="I745" s="4" t="s">
        <v>55</v>
      </c>
      <c r="J745" s="34" t="s">
        <v>25</v>
      </c>
      <c r="K745" s="40" t="s">
        <v>730</v>
      </c>
      <c r="L745" s="4">
        <v>4</v>
      </c>
      <c r="M745" s="4">
        <v>2400</v>
      </c>
      <c r="N745" s="4">
        <v>249</v>
      </c>
      <c r="O745" s="49">
        <v>42334</v>
      </c>
      <c r="P745" s="4" t="s">
        <v>11</v>
      </c>
      <c r="R745" s="17">
        <f>F745*0.16</f>
        <v>2759.232</v>
      </c>
      <c r="S745" s="17">
        <f t="shared" si="111"/>
        <v>1.9999999999527063E-3</v>
      </c>
    </row>
    <row r="746" spans="1:19" s="15" customFormat="1" x14ac:dyDescent="0.25">
      <c r="A746" s="71"/>
      <c r="B746" s="69">
        <v>698</v>
      </c>
      <c r="C746" s="49">
        <v>42335</v>
      </c>
      <c r="D746" s="6" t="s">
        <v>14</v>
      </c>
      <c r="E746" s="6" t="s">
        <v>75</v>
      </c>
      <c r="F746" s="7">
        <v>484.81</v>
      </c>
      <c r="G746" s="7">
        <v>75.19</v>
      </c>
      <c r="H746" s="7">
        <f>SUM(F746:G746)</f>
        <v>560</v>
      </c>
      <c r="I746" s="4" t="s">
        <v>22</v>
      </c>
      <c r="J746" s="34" t="s">
        <v>59</v>
      </c>
      <c r="K746" s="4">
        <v>11820</v>
      </c>
      <c r="L746" s="4">
        <v>4</v>
      </c>
      <c r="M746" s="4">
        <v>2600</v>
      </c>
      <c r="N746" s="4">
        <v>261</v>
      </c>
      <c r="O746" s="49">
        <v>42338</v>
      </c>
      <c r="P746" s="4" t="s">
        <v>11</v>
      </c>
      <c r="R746" s="17">
        <f>F746*0.16</f>
        <v>77.569600000000008</v>
      </c>
      <c r="S746" s="17">
        <f t="shared" si="111"/>
        <v>2.3796000000000106</v>
      </c>
    </row>
    <row r="747" spans="1:19" s="15" customFormat="1" x14ac:dyDescent="0.25">
      <c r="A747" s="71"/>
      <c r="B747" s="69">
        <v>699</v>
      </c>
      <c r="C747" s="49">
        <v>42338</v>
      </c>
      <c r="D747" s="6" t="s">
        <v>14</v>
      </c>
      <c r="E747" s="6" t="s">
        <v>72</v>
      </c>
      <c r="F747" s="7">
        <v>172.41</v>
      </c>
      <c r="G747" s="7">
        <v>27.59</v>
      </c>
      <c r="H747" s="7">
        <f>SUM(F747:G747)</f>
        <v>200</v>
      </c>
      <c r="I747" s="4" t="s">
        <v>22</v>
      </c>
      <c r="J747" s="34" t="s">
        <v>42</v>
      </c>
      <c r="K747" s="4" t="s">
        <v>742</v>
      </c>
      <c r="L747" s="4">
        <v>4</v>
      </c>
      <c r="M747" s="4">
        <v>3100</v>
      </c>
      <c r="N747" s="4">
        <v>315</v>
      </c>
      <c r="O747" s="49"/>
      <c r="P747" s="4" t="s">
        <v>11</v>
      </c>
      <c r="R747" s="17">
        <f>F747*0.16</f>
        <v>27.585599999999999</v>
      </c>
      <c r="S747" s="17">
        <f t="shared" si="111"/>
        <v>-4.4000000000004036E-3</v>
      </c>
    </row>
    <row r="748" spans="1:19" s="15" customFormat="1" x14ac:dyDescent="0.25">
      <c r="A748" s="71"/>
      <c r="B748" s="84"/>
      <c r="C748" s="82"/>
      <c r="D748" s="83"/>
      <c r="E748" s="22"/>
      <c r="F748" s="68"/>
      <c r="G748" s="68"/>
      <c r="H748" s="68"/>
      <c r="I748" s="85"/>
      <c r="J748" s="86"/>
      <c r="K748" s="20"/>
      <c r="L748" s="20"/>
      <c r="M748" s="20"/>
      <c r="N748" s="20"/>
      <c r="O748" s="21"/>
      <c r="P748" s="87"/>
      <c r="R748" s="17"/>
      <c r="S748" s="17"/>
    </row>
    <row r="749" spans="1:19" s="15" customFormat="1" x14ac:dyDescent="0.25">
      <c r="A749" s="71"/>
      <c r="B749" s="51" t="s">
        <v>69</v>
      </c>
      <c r="C749" s="44" t="s">
        <v>69</v>
      </c>
      <c r="D749" s="24" t="s">
        <v>69</v>
      </c>
      <c r="E749" s="30" t="s">
        <v>69</v>
      </c>
      <c r="F749" s="28" t="s">
        <v>69</v>
      </c>
      <c r="G749" s="28" t="s">
        <v>69</v>
      </c>
      <c r="H749" s="31" t="s">
        <v>69</v>
      </c>
      <c r="I749" s="29" t="s">
        <v>69</v>
      </c>
      <c r="J749" s="23" t="s">
        <v>69</v>
      </c>
      <c r="K749" s="20" t="s">
        <v>69</v>
      </c>
      <c r="L749" s="20" t="s">
        <v>69</v>
      </c>
      <c r="M749" s="20" t="s">
        <v>69</v>
      </c>
      <c r="N749" s="20" t="s">
        <v>69</v>
      </c>
      <c r="O749" s="21" t="s">
        <v>69</v>
      </c>
      <c r="P749" s="22" t="s">
        <v>69</v>
      </c>
      <c r="S749" s="38"/>
    </row>
    <row r="750" spans="1:19" s="15" customFormat="1" x14ac:dyDescent="0.25">
      <c r="A750" s="71"/>
      <c r="B750" s="89">
        <v>42309</v>
      </c>
      <c r="C750" s="89"/>
      <c r="D750" s="24" t="s">
        <v>69</v>
      </c>
      <c r="E750" s="30" t="s">
        <v>69</v>
      </c>
      <c r="F750" s="28" t="s">
        <v>69</v>
      </c>
      <c r="G750" s="28" t="s">
        <v>69</v>
      </c>
      <c r="H750" s="31" t="s">
        <v>69</v>
      </c>
      <c r="I750" s="29" t="s">
        <v>69</v>
      </c>
      <c r="J750" s="23" t="s">
        <v>69</v>
      </c>
      <c r="K750" s="20" t="s">
        <v>69</v>
      </c>
      <c r="L750" s="20" t="s">
        <v>69</v>
      </c>
      <c r="M750" s="20" t="s">
        <v>69</v>
      </c>
      <c r="N750" s="20" t="s">
        <v>69</v>
      </c>
      <c r="O750" s="21" t="s">
        <v>69</v>
      </c>
      <c r="P750" s="22" t="s">
        <v>69</v>
      </c>
    </row>
    <row r="751" spans="1:19" s="58" customFormat="1" ht="8.25" customHeight="1" x14ac:dyDescent="0.25">
      <c r="A751" s="70"/>
      <c r="B751" s="81"/>
      <c r="C751" s="59"/>
      <c r="D751" s="74"/>
      <c r="E751" s="74"/>
      <c r="F751" s="74"/>
      <c r="G751" s="75"/>
      <c r="H751" s="76"/>
      <c r="I751" s="77"/>
      <c r="J751" s="78"/>
      <c r="K751" s="77"/>
      <c r="L751" s="77"/>
      <c r="M751" s="77"/>
      <c r="N751" s="77"/>
      <c r="O751" s="79"/>
      <c r="P751" s="80"/>
    </row>
    <row r="752" spans="1:19" s="15" customFormat="1" x14ac:dyDescent="0.25">
      <c r="A752" s="71"/>
      <c r="B752" s="69">
        <v>700</v>
      </c>
      <c r="C752" s="49">
        <v>43432</v>
      </c>
      <c r="D752" s="6" t="s">
        <v>14</v>
      </c>
      <c r="E752" s="6" t="s">
        <v>45</v>
      </c>
      <c r="F752" s="41">
        <v>4626.43</v>
      </c>
      <c r="G752" s="42">
        <v>740.23</v>
      </c>
      <c r="H752" s="41">
        <f>SUM(F752:G752)</f>
        <v>5366.66</v>
      </c>
      <c r="I752" s="4" t="s">
        <v>55</v>
      </c>
      <c r="J752" s="34" t="s">
        <v>10</v>
      </c>
      <c r="K752" s="40" t="s">
        <v>743</v>
      </c>
      <c r="L752" s="4">
        <v>4</v>
      </c>
      <c r="M752" s="4">
        <v>3100</v>
      </c>
      <c r="N752" s="4">
        <v>311</v>
      </c>
      <c r="O752" s="5">
        <v>42340</v>
      </c>
      <c r="P752" s="4" t="s">
        <v>11</v>
      </c>
      <c r="R752" s="17">
        <f t="shared" ref="R752:R760" si="113">F752*0.16</f>
        <v>740.22880000000009</v>
      </c>
      <c r="S752" s="17">
        <f t="shared" ref="S752:S787" si="114">R752-G752</f>
        <v>-1.199999999926149E-3</v>
      </c>
    </row>
    <row r="753" spans="1:19" s="15" customFormat="1" x14ac:dyDescent="0.25">
      <c r="A753" s="71"/>
      <c r="B753" s="69">
        <v>701</v>
      </c>
      <c r="C753" s="49">
        <v>42336</v>
      </c>
      <c r="D753" s="6" t="s">
        <v>14</v>
      </c>
      <c r="E753" s="6" t="s">
        <v>44</v>
      </c>
      <c r="F753" s="41">
        <v>2716.59</v>
      </c>
      <c r="G753" s="41">
        <v>434.65</v>
      </c>
      <c r="H753" s="41">
        <f t="shared" ref="H753:H787" si="115">SUM(F753:G753)</f>
        <v>3151.2400000000002</v>
      </c>
      <c r="I753" s="4" t="s">
        <v>55</v>
      </c>
      <c r="J753" s="34" t="s">
        <v>10</v>
      </c>
      <c r="K753" s="4" t="s">
        <v>744</v>
      </c>
      <c r="L753" s="4">
        <v>4</v>
      </c>
      <c r="M753" s="4">
        <v>3100</v>
      </c>
      <c r="N753" s="4">
        <v>311</v>
      </c>
      <c r="O753" s="5">
        <v>42340</v>
      </c>
      <c r="P753" s="4" t="s">
        <v>11</v>
      </c>
      <c r="R753" s="17">
        <f t="shared" si="113"/>
        <v>434.65440000000001</v>
      </c>
      <c r="S753" s="17">
        <f t="shared" si="114"/>
        <v>4.400000000032378E-3</v>
      </c>
    </row>
    <row r="754" spans="1:19" s="15" customFormat="1" x14ac:dyDescent="0.25">
      <c r="A754" s="71"/>
      <c r="B754" s="69">
        <v>702</v>
      </c>
      <c r="C754" s="49">
        <v>42345</v>
      </c>
      <c r="D754" s="6" t="s">
        <v>8</v>
      </c>
      <c r="E754" s="6" t="s">
        <v>12</v>
      </c>
      <c r="F754" s="41">
        <f>G754/0.16</f>
        <v>971.0625</v>
      </c>
      <c r="G754" s="41">
        <v>155.37</v>
      </c>
      <c r="H754" s="41">
        <f t="shared" si="115"/>
        <v>1126.4324999999999</v>
      </c>
      <c r="I754" s="4" t="s">
        <v>55</v>
      </c>
      <c r="J754" s="34" t="s">
        <v>13</v>
      </c>
      <c r="K754" s="4">
        <v>60315110068795</v>
      </c>
      <c r="L754" s="4">
        <v>2</v>
      </c>
      <c r="M754" s="4">
        <v>3100</v>
      </c>
      <c r="N754" s="4">
        <v>314</v>
      </c>
      <c r="O754" s="5">
        <v>42340</v>
      </c>
      <c r="P754" s="4" t="s">
        <v>11</v>
      </c>
      <c r="R754" s="17">
        <f t="shared" si="113"/>
        <v>155.37</v>
      </c>
      <c r="S754" s="17">
        <f t="shared" si="114"/>
        <v>0</v>
      </c>
    </row>
    <row r="755" spans="1:19" s="15" customFormat="1" x14ac:dyDescent="0.25">
      <c r="A755" s="71"/>
      <c r="B755" s="69">
        <v>703</v>
      </c>
      <c r="C755" s="49">
        <v>42346</v>
      </c>
      <c r="D755" s="6" t="s">
        <v>14</v>
      </c>
      <c r="E755" s="6" t="s">
        <v>745</v>
      </c>
      <c r="F755" s="41">
        <v>100</v>
      </c>
      <c r="G755" s="41">
        <v>16</v>
      </c>
      <c r="H755" s="41">
        <f t="shared" si="115"/>
        <v>116</v>
      </c>
      <c r="I755" s="4" t="s">
        <v>22</v>
      </c>
      <c r="J755" s="34" t="s">
        <v>54</v>
      </c>
      <c r="K755" s="40">
        <v>3333</v>
      </c>
      <c r="L755" s="4">
        <v>4</v>
      </c>
      <c r="M755" s="4">
        <v>3500</v>
      </c>
      <c r="N755" s="4">
        <v>351</v>
      </c>
      <c r="O755" s="5">
        <v>42343</v>
      </c>
      <c r="P755" s="4" t="s">
        <v>11</v>
      </c>
      <c r="R755" s="17">
        <f t="shared" si="113"/>
        <v>16</v>
      </c>
      <c r="S755" s="17">
        <f t="shared" si="114"/>
        <v>0</v>
      </c>
    </row>
    <row r="756" spans="1:19" s="15" customFormat="1" x14ac:dyDescent="0.25">
      <c r="A756" s="71"/>
      <c r="B756" s="69">
        <v>704</v>
      </c>
      <c r="C756" s="49">
        <v>42346</v>
      </c>
      <c r="D756" s="6" t="s">
        <v>14</v>
      </c>
      <c r="E756" s="6" t="s">
        <v>746</v>
      </c>
      <c r="F756" s="41">
        <v>61660</v>
      </c>
      <c r="G756" s="41">
        <v>9865.6</v>
      </c>
      <c r="H756" s="41">
        <f t="shared" si="115"/>
        <v>71525.600000000006</v>
      </c>
      <c r="I756" s="4" t="s">
        <v>55</v>
      </c>
      <c r="J756" s="34" t="s">
        <v>110</v>
      </c>
      <c r="K756" s="40" t="s">
        <v>747</v>
      </c>
      <c r="L756" s="4">
        <v>4</v>
      </c>
      <c r="M756" s="4">
        <v>3500</v>
      </c>
      <c r="N756" s="4">
        <v>351</v>
      </c>
      <c r="O756" s="5">
        <v>42348</v>
      </c>
      <c r="P756" s="4" t="s">
        <v>11</v>
      </c>
      <c r="R756" s="17">
        <f t="shared" si="113"/>
        <v>9865.6</v>
      </c>
      <c r="S756" s="17">
        <f t="shared" si="114"/>
        <v>0</v>
      </c>
    </row>
    <row r="757" spans="1:19" s="15" customFormat="1" x14ac:dyDescent="0.25">
      <c r="A757" s="71"/>
      <c r="B757" s="69">
        <v>705</v>
      </c>
      <c r="C757" s="49">
        <v>42348</v>
      </c>
      <c r="D757" s="6" t="s">
        <v>14</v>
      </c>
      <c r="E757" s="6" t="s">
        <v>140</v>
      </c>
      <c r="F757" s="41">
        <v>36500</v>
      </c>
      <c r="G757" s="41">
        <v>5840</v>
      </c>
      <c r="H757" s="41">
        <f t="shared" si="115"/>
        <v>42340</v>
      </c>
      <c r="I757" s="4" t="s">
        <v>55</v>
      </c>
      <c r="J757" s="34" t="s">
        <v>139</v>
      </c>
      <c r="K757" s="40" t="s">
        <v>748</v>
      </c>
      <c r="L757" s="4">
        <v>4</v>
      </c>
      <c r="M757" s="4">
        <v>3500</v>
      </c>
      <c r="N757" s="4">
        <v>357</v>
      </c>
      <c r="O757" s="5">
        <v>42348</v>
      </c>
      <c r="P757" s="4" t="s">
        <v>11</v>
      </c>
      <c r="R757" s="17">
        <f t="shared" si="113"/>
        <v>5840</v>
      </c>
      <c r="S757" s="17">
        <f t="shared" si="114"/>
        <v>0</v>
      </c>
    </row>
    <row r="758" spans="1:19" s="15" customFormat="1" x14ac:dyDescent="0.25">
      <c r="A758" s="71"/>
      <c r="B758" s="69">
        <v>706</v>
      </c>
      <c r="C758" s="49">
        <v>42349</v>
      </c>
      <c r="D758" s="6" t="s">
        <v>8</v>
      </c>
      <c r="E758" s="6" t="s">
        <v>749</v>
      </c>
      <c r="F758" s="41">
        <v>14500</v>
      </c>
      <c r="G758" s="41">
        <v>2320</v>
      </c>
      <c r="H758" s="41">
        <f t="shared" si="115"/>
        <v>16820</v>
      </c>
      <c r="I758" s="4" t="s">
        <v>55</v>
      </c>
      <c r="J758" s="34" t="s">
        <v>573</v>
      </c>
      <c r="K758" s="40">
        <v>1356</v>
      </c>
      <c r="L758" s="4">
        <v>2</v>
      </c>
      <c r="M758" s="4">
        <v>3300</v>
      </c>
      <c r="N758" s="4">
        <v>331</v>
      </c>
      <c r="O758" s="5">
        <v>42349</v>
      </c>
      <c r="P758" s="4" t="s">
        <v>11</v>
      </c>
      <c r="R758" s="17">
        <f t="shared" si="113"/>
        <v>2320</v>
      </c>
      <c r="S758" s="17">
        <f t="shared" si="114"/>
        <v>0</v>
      </c>
    </row>
    <row r="759" spans="1:19" s="15" customFormat="1" x14ac:dyDescent="0.25">
      <c r="A759" s="71"/>
      <c r="B759" s="69">
        <v>707</v>
      </c>
      <c r="C759" s="49">
        <v>42349</v>
      </c>
      <c r="D759" s="6" t="s">
        <v>8</v>
      </c>
      <c r="E759" s="6" t="s">
        <v>750</v>
      </c>
      <c r="F759" s="41">
        <v>5291</v>
      </c>
      <c r="G759" s="41">
        <v>846.6</v>
      </c>
      <c r="H759" s="41">
        <f t="shared" si="115"/>
        <v>6137.6</v>
      </c>
      <c r="I759" s="4" t="s">
        <v>751</v>
      </c>
      <c r="J759" s="34" t="s">
        <v>27</v>
      </c>
      <c r="K759" s="40">
        <v>1013</v>
      </c>
      <c r="L759" s="4">
        <v>2</v>
      </c>
      <c r="M759" s="4">
        <v>3300</v>
      </c>
      <c r="N759" s="4">
        <v>339</v>
      </c>
      <c r="O759" s="5">
        <v>42349</v>
      </c>
      <c r="P759" s="4" t="s">
        <v>11</v>
      </c>
      <c r="R759" s="17">
        <f t="shared" si="113"/>
        <v>846.56000000000006</v>
      </c>
      <c r="S759" s="17">
        <f t="shared" si="114"/>
        <v>-3.999999999996362E-2</v>
      </c>
    </row>
    <row r="760" spans="1:19" s="15" customFormat="1" x14ac:dyDescent="0.25">
      <c r="A760" s="71"/>
      <c r="B760" s="69">
        <v>708</v>
      </c>
      <c r="C760" s="49">
        <v>42349</v>
      </c>
      <c r="D760" s="6" t="s">
        <v>8</v>
      </c>
      <c r="E760" s="6" t="s">
        <v>752</v>
      </c>
      <c r="F760" s="41">
        <v>7966.01</v>
      </c>
      <c r="G760" s="41">
        <v>1274.56</v>
      </c>
      <c r="H760" s="41">
        <f t="shared" si="115"/>
        <v>9240.57</v>
      </c>
      <c r="I760" s="4" t="s">
        <v>751</v>
      </c>
      <c r="J760" s="34" t="s">
        <v>27</v>
      </c>
      <c r="K760" s="40">
        <v>1014</v>
      </c>
      <c r="L760" s="4">
        <v>2</v>
      </c>
      <c r="M760" s="4">
        <v>3300</v>
      </c>
      <c r="N760" s="4">
        <v>339</v>
      </c>
      <c r="O760" s="5">
        <v>42349</v>
      </c>
      <c r="P760" s="4" t="s">
        <v>11</v>
      </c>
      <c r="R760" s="17">
        <f t="shared" si="113"/>
        <v>1274.5616</v>
      </c>
      <c r="S760" s="17">
        <f t="shared" si="114"/>
        <v>1.6000000000531145E-3</v>
      </c>
    </row>
    <row r="761" spans="1:19" s="15" customFormat="1" x14ac:dyDescent="0.25">
      <c r="A761" s="71"/>
      <c r="B761" s="69">
        <v>709</v>
      </c>
      <c r="C761" s="49">
        <v>42349</v>
      </c>
      <c r="D761" s="6" t="s">
        <v>20</v>
      </c>
      <c r="E761" s="6" t="s">
        <v>766</v>
      </c>
      <c r="F761" s="41">
        <v>1200</v>
      </c>
      <c r="G761" s="41">
        <v>0</v>
      </c>
      <c r="H761" s="41">
        <f t="shared" si="115"/>
        <v>1200</v>
      </c>
      <c r="I761" s="4" t="s">
        <v>22</v>
      </c>
      <c r="J761" s="34" t="s">
        <v>763</v>
      </c>
      <c r="K761" s="40" t="s">
        <v>759</v>
      </c>
      <c r="L761" s="4">
        <v>1</v>
      </c>
      <c r="M761" s="4">
        <v>2200</v>
      </c>
      <c r="N761" s="4">
        <v>221</v>
      </c>
      <c r="O761" s="5">
        <v>42349</v>
      </c>
      <c r="P761" s="4" t="s">
        <v>11</v>
      </c>
      <c r="R761" s="17">
        <v>0</v>
      </c>
      <c r="S761" s="17">
        <f t="shared" si="114"/>
        <v>0</v>
      </c>
    </row>
    <row r="762" spans="1:19" s="15" customFormat="1" x14ac:dyDescent="0.25">
      <c r="A762" s="71"/>
      <c r="B762" s="69">
        <v>710</v>
      </c>
      <c r="C762" s="49">
        <v>42349</v>
      </c>
      <c r="D762" s="6" t="s">
        <v>20</v>
      </c>
      <c r="E762" s="6" t="s">
        <v>767</v>
      </c>
      <c r="F762" s="41">
        <v>625</v>
      </c>
      <c r="G762" s="41">
        <v>0</v>
      </c>
      <c r="H762" s="41">
        <f t="shared" si="115"/>
        <v>625</v>
      </c>
      <c r="I762" s="4" t="s">
        <v>22</v>
      </c>
      <c r="J762" s="34" t="s">
        <v>764</v>
      </c>
      <c r="K762" s="40" t="s">
        <v>760</v>
      </c>
      <c r="L762" s="4">
        <v>1</v>
      </c>
      <c r="M762" s="4">
        <v>2200</v>
      </c>
      <c r="N762" s="4">
        <v>221</v>
      </c>
      <c r="O762" s="5">
        <v>42349</v>
      </c>
      <c r="P762" s="4" t="s">
        <v>11</v>
      </c>
      <c r="R762" s="17">
        <v>0</v>
      </c>
      <c r="S762" s="17">
        <f t="shared" si="114"/>
        <v>0</v>
      </c>
    </row>
    <row r="763" spans="1:19" s="15" customFormat="1" x14ac:dyDescent="0.25">
      <c r="A763" s="71"/>
      <c r="B763" s="69">
        <v>711</v>
      </c>
      <c r="C763" s="49">
        <v>42349</v>
      </c>
      <c r="D763" s="6" t="s">
        <v>20</v>
      </c>
      <c r="E763" s="6" t="s">
        <v>768</v>
      </c>
      <c r="F763" s="41">
        <v>1930</v>
      </c>
      <c r="G763" s="41">
        <v>0</v>
      </c>
      <c r="H763" s="41">
        <f t="shared" si="115"/>
        <v>1930</v>
      </c>
      <c r="I763" s="4" t="s">
        <v>22</v>
      </c>
      <c r="J763" s="34" t="s">
        <v>765</v>
      </c>
      <c r="K763" s="40" t="s">
        <v>761</v>
      </c>
      <c r="L763" s="4">
        <v>1</v>
      </c>
      <c r="M763" s="4">
        <v>2200</v>
      </c>
      <c r="N763" s="4">
        <v>221</v>
      </c>
      <c r="O763" s="5">
        <v>42349</v>
      </c>
      <c r="P763" s="4" t="s">
        <v>11</v>
      </c>
      <c r="R763" s="17">
        <v>0</v>
      </c>
      <c r="S763" s="17">
        <f t="shared" si="114"/>
        <v>0</v>
      </c>
    </row>
    <row r="764" spans="1:19" s="15" customFormat="1" x14ac:dyDescent="0.25">
      <c r="A764" s="71"/>
      <c r="B764" s="69">
        <v>712</v>
      </c>
      <c r="C764" s="49">
        <v>42349</v>
      </c>
      <c r="D764" s="6" t="s">
        <v>20</v>
      </c>
      <c r="E764" s="6" t="s">
        <v>768</v>
      </c>
      <c r="F764" s="41">
        <v>1930</v>
      </c>
      <c r="G764" s="41">
        <v>0</v>
      </c>
      <c r="H764" s="41">
        <f t="shared" si="115"/>
        <v>1930</v>
      </c>
      <c r="I764" s="4" t="s">
        <v>22</v>
      </c>
      <c r="J764" s="34" t="s">
        <v>765</v>
      </c>
      <c r="K764" s="40" t="s">
        <v>762</v>
      </c>
      <c r="L764" s="4">
        <v>1</v>
      </c>
      <c r="M764" s="4">
        <v>2200</v>
      </c>
      <c r="N764" s="4">
        <v>221</v>
      </c>
      <c r="O764" s="5">
        <v>42353</v>
      </c>
      <c r="P764" s="4" t="s">
        <v>11</v>
      </c>
      <c r="R764" s="17">
        <v>0</v>
      </c>
      <c r="S764" s="17">
        <f t="shared" si="114"/>
        <v>0</v>
      </c>
    </row>
    <row r="765" spans="1:19" s="15" customFormat="1" x14ac:dyDescent="0.25">
      <c r="A765" s="71"/>
      <c r="B765" s="69">
        <v>713</v>
      </c>
      <c r="C765" s="49">
        <v>42352</v>
      </c>
      <c r="D765" s="6" t="s">
        <v>14</v>
      </c>
      <c r="E765" s="6" t="s">
        <v>33</v>
      </c>
      <c r="F765" s="41">
        <v>21484.48</v>
      </c>
      <c r="G765" s="41">
        <v>3437.51</v>
      </c>
      <c r="H765" s="41">
        <f t="shared" ref="H765:H770" si="116">SUM(F765:G765)</f>
        <v>24921.989999999998</v>
      </c>
      <c r="I765" s="4" t="s">
        <v>55</v>
      </c>
      <c r="J765" s="34" t="s">
        <v>10</v>
      </c>
      <c r="K765" s="40" t="s">
        <v>753</v>
      </c>
      <c r="L765" s="4">
        <v>4</v>
      </c>
      <c r="M765" s="4">
        <v>3100</v>
      </c>
      <c r="N765" s="4">
        <v>311</v>
      </c>
      <c r="O765" s="5">
        <v>42353</v>
      </c>
      <c r="P765" s="4" t="s">
        <v>11</v>
      </c>
      <c r="R765" s="17">
        <f t="shared" ref="R765:R776" si="117">F765*0.16</f>
        <v>3437.5167999999999</v>
      </c>
      <c r="S765" s="17">
        <f t="shared" si="114"/>
        <v>6.7999999996573024E-3</v>
      </c>
    </row>
    <row r="766" spans="1:19" s="15" customFormat="1" x14ac:dyDescent="0.25">
      <c r="A766" s="71"/>
      <c r="B766" s="69">
        <v>714</v>
      </c>
      <c r="C766" s="49">
        <v>42352</v>
      </c>
      <c r="D766" s="6" t="s">
        <v>14</v>
      </c>
      <c r="E766" s="6" t="s">
        <v>233</v>
      </c>
      <c r="F766" s="41">
        <v>1930.77</v>
      </c>
      <c r="G766" s="41">
        <v>308.92</v>
      </c>
      <c r="H766" s="41">
        <f t="shared" si="116"/>
        <v>2239.69</v>
      </c>
      <c r="I766" s="4" t="s">
        <v>55</v>
      </c>
      <c r="J766" s="34" t="s">
        <v>10</v>
      </c>
      <c r="K766" s="40" t="s">
        <v>754</v>
      </c>
      <c r="L766" s="4">
        <v>4</v>
      </c>
      <c r="M766" s="4">
        <v>3100</v>
      </c>
      <c r="N766" s="4">
        <v>311</v>
      </c>
      <c r="O766" s="5">
        <v>42353</v>
      </c>
      <c r="P766" s="4" t="s">
        <v>11</v>
      </c>
      <c r="R766" s="17">
        <f t="shared" si="117"/>
        <v>308.92320000000001</v>
      </c>
      <c r="S766" s="17">
        <f t="shared" si="114"/>
        <v>3.1999999999925421E-3</v>
      </c>
    </row>
    <row r="767" spans="1:19" s="15" customFormat="1" x14ac:dyDescent="0.25">
      <c r="A767" s="71"/>
      <c r="B767" s="69">
        <v>715</v>
      </c>
      <c r="C767" s="49">
        <v>42352</v>
      </c>
      <c r="D767" s="6" t="s">
        <v>14</v>
      </c>
      <c r="E767" s="6" t="s">
        <v>31</v>
      </c>
      <c r="F767" s="41">
        <v>16689.46</v>
      </c>
      <c r="G767" s="41">
        <v>2670.31</v>
      </c>
      <c r="H767" s="41">
        <f t="shared" si="116"/>
        <v>19359.77</v>
      </c>
      <c r="I767" s="4" t="s">
        <v>55</v>
      </c>
      <c r="J767" s="34" t="s">
        <v>10</v>
      </c>
      <c r="K767" s="40" t="s">
        <v>755</v>
      </c>
      <c r="L767" s="4">
        <v>4</v>
      </c>
      <c r="M767" s="4">
        <v>3100</v>
      </c>
      <c r="N767" s="4">
        <v>311</v>
      </c>
      <c r="O767" s="5">
        <v>42353</v>
      </c>
      <c r="P767" s="4" t="s">
        <v>11</v>
      </c>
      <c r="R767" s="17">
        <f t="shared" si="117"/>
        <v>2670.3136</v>
      </c>
      <c r="S767" s="17">
        <f t="shared" si="114"/>
        <v>3.6000000000058208E-3</v>
      </c>
    </row>
    <row r="768" spans="1:19" s="15" customFormat="1" x14ac:dyDescent="0.25">
      <c r="A768" s="71"/>
      <c r="B768" s="69">
        <v>716</v>
      </c>
      <c r="C768" s="49">
        <v>42352</v>
      </c>
      <c r="D768" s="6" t="s">
        <v>14</v>
      </c>
      <c r="E768" s="37" t="s">
        <v>30</v>
      </c>
      <c r="F768" s="41">
        <v>50444.959999999999</v>
      </c>
      <c r="G768" s="41">
        <v>8071.19</v>
      </c>
      <c r="H768" s="41">
        <f t="shared" si="116"/>
        <v>58516.15</v>
      </c>
      <c r="I768" s="4" t="s">
        <v>55</v>
      </c>
      <c r="J768" s="34" t="s">
        <v>10</v>
      </c>
      <c r="K768" s="40" t="s">
        <v>756</v>
      </c>
      <c r="L768" s="4">
        <v>4</v>
      </c>
      <c r="M768" s="4">
        <v>3100</v>
      </c>
      <c r="N768" s="4">
        <v>311</v>
      </c>
      <c r="O768" s="5">
        <v>42353</v>
      </c>
      <c r="P768" s="4" t="s">
        <v>11</v>
      </c>
      <c r="R768" s="17">
        <f t="shared" si="117"/>
        <v>8071.1935999999996</v>
      </c>
      <c r="S768" s="17">
        <f t="shared" si="114"/>
        <v>3.6000000000058208E-3</v>
      </c>
    </row>
    <row r="769" spans="1:19" s="15" customFormat="1" x14ac:dyDescent="0.25">
      <c r="A769" s="71"/>
      <c r="B769" s="69">
        <v>717</v>
      </c>
      <c r="C769" s="49">
        <v>42352</v>
      </c>
      <c r="D769" s="6" t="s">
        <v>14</v>
      </c>
      <c r="E769" s="6" t="s">
        <v>29</v>
      </c>
      <c r="F769" s="41">
        <v>33961.599999999999</v>
      </c>
      <c r="G769" s="41">
        <v>5433.85</v>
      </c>
      <c r="H769" s="41">
        <f t="shared" si="116"/>
        <v>39395.449999999997</v>
      </c>
      <c r="I769" s="4" t="s">
        <v>55</v>
      </c>
      <c r="J769" s="34" t="s">
        <v>10</v>
      </c>
      <c r="K769" s="40" t="s">
        <v>757</v>
      </c>
      <c r="L769" s="4">
        <v>4</v>
      </c>
      <c r="M769" s="4">
        <v>3100</v>
      </c>
      <c r="N769" s="4">
        <v>311</v>
      </c>
      <c r="O769" s="5">
        <v>42353</v>
      </c>
      <c r="P769" s="4" t="s">
        <v>11</v>
      </c>
      <c r="R769" s="17">
        <f t="shared" si="117"/>
        <v>5433.8559999999998</v>
      </c>
      <c r="S769" s="17">
        <f t="shared" si="114"/>
        <v>5.9999999994033715E-3</v>
      </c>
    </row>
    <row r="770" spans="1:19" s="15" customFormat="1" x14ac:dyDescent="0.25">
      <c r="A770" s="71"/>
      <c r="B770" s="69">
        <v>718</v>
      </c>
      <c r="C770" s="49">
        <v>42352</v>
      </c>
      <c r="D770" s="6" t="s">
        <v>14</v>
      </c>
      <c r="E770" s="6" t="s">
        <v>34</v>
      </c>
      <c r="F770" s="41">
        <v>36232.35</v>
      </c>
      <c r="G770" s="41">
        <v>5797.17</v>
      </c>
      <c r="H770" s="41">
        <f t="shared" si="116"/>
        <v>42029.52</v>
      </c>
      <c r="I770" s="4" t="s">
        <v>55</v>
      </c>
      <c r="J770" s="34" t="s">
        <v>10</v>
      </c>
      <c r="K770" s="40" t="s">
        <v>758</v>
      </c>
      <c r="L770" s="4">
        <v>4</v>
      </c>
      <c r="M770" s="4">
        <v>3100</v>
      </c>
      <c r="N770" s="4">
        <v>311</v>
      </c>
      <c r="O770" s="5">
        <v>42353</v>
      </c>
      <c r="P770" s="4" t="s">
        <v>11</v>
      </c>
      <c r="R770" s="17">
        <f t="shared" si="117"/>
        <v>5797.1759999999995</v>
      </c>
      <c r="S770" s="17">
        <f t="shared" si="114"/>
        <v>5.9999999994033715E-3</v>
      </c>
    </row>
    <row r="771" spans="1:19" s="15" customFormat="1" x14ac:dyDescent="0.25">
      <c r="A771" s="71"/>
      <c r="B771" s="69">
        <v>719</v>
      </c>
      <c r="C771" s="49">
        <v>42353</v>
      </c>
      <c r="D771" s="6" t="s">
        <v>14</v>
      </c>
      <c r="E771" s="6" t="s">
        <v>769</v>
      </c>
      <c r="F771" s="41">
        <v>1530</v>
      </c>
      <c r="G771" s="41">
        <v>244.8</v>
      </c>
      <c r="H771" s="41">
        <f t="shared" si="115"/>
        <v>1774.8</v>
      </c>
      <c r="I771" s="4" t="s">
        <v>22</v>
      </c>
      <c r="J771" s="34" t="s">
        <v>770</v>
      </c>
      <c r="K771" s="40" t="s">
        <v>771</v>
      </c>
      <c r="L771" s="4">
        <v>4</v>
      </c>
      <c r="M771" s="4">
        <v>3500</v>
      </c>
      <c r="N771" s="4">
        <v>357</v>
      </c>
      <c r="O771" s="5">
        <v>42353</v>
      </c>
      <c r="P771" s="4" t="s">
        <v>11</v>
      </c>
      <c r="R771" s="17">
        <f t="shared" si="117"/>
        <v>244.8</v>
      </c>
      <c r="S771" s="17">
        <f t="shared" si="114"/>
        <v>0</v>
      </c>
    </row>
    <row r="772" spans="1:19" s="15" customFormat="1" x14ac:dyDescent="0.25">
      <c r="A772" s="71"/>
      <c r="B772" s="69">
        <v>720</v>
      </c>
      <c r="C772" s="49">
        <v>42353</v>
      </c>
      <c r="D772" s="6" t="s">
        <v>14</v>
      </c>
      <c r="E772" s="6" t="s">
        <v>769</v>
      </c>
      <c r="F772" s="41">
        <v>1530</v>
      </c>
      <c r="G772" s="41">
        <v>244.8</v>
      </c>
      <c r="H772" s="41">
        <f t="shared" ref="H772" si="118">SUM(F772:G772)</f>
        <v>1774.8</v>
      </c>
      <c r="I772" s="4" t="s">
        <v>22</v>
      </c>
      <c r="J772" s="34" t="s">
        <v>770</v>
      </c>
      <c r="K772" s="40" t="s">
        <v>772</v>
      </c>
      <c r="L772" s="4">
        <v>4</v>
      </c>
      <c r="M772" s="4">
        <v>3500</v>
      </c>
      <c r="N772" s="4">
        <v>357</v>
      </c>
      <c r="O772" s="5">
        <v>42353</v>
      </c>
      <c r="P772" s="4" t="s">
        <v>11</v>
      </c>
      <c r="R772" s="17">
        <f t="shared" si="117"/>
        <v>244.8</v>
      </c>
      <c r="S772" s="17">
        <f t="shared" si="114"/>
        <v>0</v>
      </c>
    </row>
    <row r="773" spans="1:19" s="15" customFormat="1" x14ac:dyDescent="0.25">
      <c r="A773" s="71"/>
      <c r="B773" s="69">
        <v>721</v>
      </c>
      <c r="C773" s="49">
        <v>42354</v>
      </c>
      <c r="D773" s="6" t="s">
        <v>14</v>
      </c>
      <c r="E773" s="6" t="s">
        <v>773</v>
      </c>
      <c r="F773" s="41">
        <v>10000</v>
      </c>
      <c r="G773" s="41">
        <v>1600</v>
      </c>
      <c r="H773" s="41">
        <f t="shared" si="115"/>
        <v>11600</v>
      </c>
      <c r="I773" s="4" t="s">
        <v>774</v>
      </c>
      <c r="J773" s="34" t="s">
        <v>775</v>
      </c>
      <c r="K773" s="40" t="s">
        <v>89</v>
      </c>
      <c r="L773" s="4">
        <v>1</v>
      </c>
      <c r="M773" s="4">
        <v>2200</v>
      </c>
      <c r="N773" s="4">
        <v>221</v>
      </c>
      <c r="O773" s="5">
        <v>42354</v>
      </c>
      <c r="P773" s="4" t="s">
        <v>11</v>
      </c>
      <c r="R773" s="17">
        <f t="shared" si="117"/>
        <v>1600</v>
      </c>
      <c r="S773" s="17">
        <f t="shared" si="114"/>
        <v>0</v>
      </c>
    </row>
    <row r="774" spans="1:19" s="15" customFormat="1" x14ac:dyDescent="0.25">
      <c r="A774" s="71"/>
      <c r="B774" s="69">
        <v>722</v>
      </c>
      <c r="C774" s="49">
        <v>42355</v>
      </c>
      <c r="D774" s="6" t="s">
        <v>14</v>
      </c>
      <c r="E774" s="6" t="s">
        <v>776</v>
      </c>
      <c r="F774" s="41">
        <v>17272.52</v>
      </c>
      <c r="G774" s="42">
        <v>2763.6</v>
      </c>
      <c r="H774" s="41">
        <f t="shared" si="115"/>
        <v>20036.12</v>
      </c>
      <c r="I774" s="4" t="s">
        <v>55</v>
      </c>
      <c r="J774" s="34" t="s">
        <v>25</v>
      </c>
      <c r="K774" s="40" t="s">
        <v>777</v>
      </c>
      <c r="L774" s="4">
        <v>4</v>
      </c>
      <c r="M774" s="4">
        <v>2400</v>
      </c>
      <c r="N774" s="4">
        <v>249</v>
      </c>
      <c r="O774" s="5">
        <v>42355</v>
      </c>
      <c r="P774" s="4" t="s">
        <v>11</v>
      </c>
      <c r="R774" s="17">
        <f t="shared" si="117"/>
        <v>2763.6032</v>
      </c>
      <c r="S774" s="17">
        <f t="shared" si="114"/>
        <v>3.200000000106229E-3</v>
      </c>
    </row>
    <row r="775" spans="1:19" s="15" customFormat="1" x14ac:dyDescent="0.25">
      <c r="A775" s="71"/>
      <c r="B775" s="69">
        <v>723</v>
      </c>
      <c r="C775" s="49">
        <v>42359</v>
      </c>
      <c r="D775" s="6" t="s">
        <v>14</v>
      </c>
      <c r="E775" s="6" t="s">
        <v>789</v>
      </c>
      <c r="F775" s="41">
        <v>14997.06</v>
      </c>
      <c r="G775" s="42">
        <v>2399.52</v>
      </c>
      <c r="H775" s="41">
        <f t="shared" si="115"/>
        <v>17396.579999999998</v>
      </c>
      <c r="I775" s="4" t="s">
        <v>55</v>
      </c>
      <c r="J775" s="34" t="s">
        <v>10</v>
      </c>
      <c r="K775" s="40" t="s">
        <v>791</v>
      </c>
      <c r="L775" s="4">
        <v>4</v>
      </c>
      <c r="M775" s="4">
        <v>3100</v>
      </c>
      <c r="N775" s="4">
        <v>311</v>
      </c>
      <c r="O775" s="5">
        <v>42359</v>
      </c>
      <c r="P775" s="4" t="s">
        <v>11</v>
      </c>
      <c r="R775" s="17">
        <f t="shared" si="117"/>
        <v>2399.5295999999998</v>
      </c>
      <c r="S775" s="17">
        <f t="shared" si="114"/>
        <v>9.5999999998639396E-3</v>
      </c>
    </row>
    <row r="776" spans="1:19" s="15" customFormat="1" x14ac:dyDescent="0.25">
      <c r="A776" s="71"/>
      <c r="B776" s="69">
        <v>724</v>
      </c>
      <c r="C776" s="49">
        <v>42359</v>
      </c>
      <c r="D776" s="6" t="s">
        <v>14</v>
      </c>
      <c r="E776" s="6" t="s">
        <v>790</v>
      </c>
      <c r="F776" s="41">
        <v>33661.19</v>
      </c>
      <c r="G776" s="42">
        <v>5385.79</v>
      </c>
      <c r="H776" s="41">
        <f t="shared" si="115"/>
        <v>39046.980000000003</v>
      </c>
      <c r="I776" s="4" t="s">
        <v>55</v>
      </c>
      <c r="J776" s="34" t="s">
        <v>10</v>
      </c>
      <c r="K776" s="40" t="s">
        <v>792</v>
      </c>
      <c r="L776" s="4">
        <v>4</v>
      </c>
      <c r="M776" s="4">
        <v>3100</v>
      </c>
      <c r="N776" s="4">
        <v>311</v>
      </c>
      <c r="O776" s="5">
        <v>42359</v>
      </c>
      <c r="P776" s="4" t="s">
        <v>11</v>
      </c>
      <c r="R776" s="17">
        <f t="shared" si="117"/>
        <v>5385.7904000000008</v>
      </c>
      <c r="S776" s="17">
        <f t="shared" si="114"/>
        <v>4.0000000080908649E-4</v>
      </c>
    </row>
    <row r="777" spans="1:19" s="15" customFormat="1" x14ac:dyDescent="0.25">
      <c r="A777" s="71"/>
      <c r="B777" s="69">
        <v>725</v>
      </c>
      <c r="C777" s="49">
        <v>42359</v>
      </c>
      <c r="D777" s="6" t="s">
        <v>14</v>
      </c>
      <c r="E777" s="6" t="s">
        <v>41</v>
      </c>
      <c r="F777" s="41">
        <v>6593</v>
      </c>
      <c r="G777" s="42">
        <v>0</v>
      </c>
      <c r="H777" s="41">
        <f t="shared" si="115"/>
        <v>6593</v>
      </c>
      <c r="I777" s="4" t="s">
        <v>55</v>
      </c>
      <c r="J777" s="34" t="s">
        <v>10</v>
      </c>
      <c r="K777" s="40" t="s">
        <v>793</v>
      </c>
      <c r="L777" s="4">
        <v>4</v>
      </c>
      <c r="M777" s="4">
        <v>3100</v>
      </c>
      <c r="N777" s="4">
        <v>311</v>
      </c>
      <c r="O777" s="5">
        <v>42359</v>
      </c>
      <c r="P777" s="4" t="s">
        <v>11</v>
      </c>
      <c r="R777" s="17">
        <v>0</v>
      </c>
      <c r="S777" s="17">
        <f t="shared" si="114"/>
        <v>0</v>
      </c>
    </row>
    <row r="778" spans="1:19" s="15" customFormat="1" x14ac:dyDescent="0.25">
      <c r="A778" s="71"/>
      <c r="B778" s="69">
        <v>726</v>
      </c>
      <c r="C778" s="49">
        <v>42357</v>
      </c>
      <c r="D778" s="6" t="s">
        <v>14</v>
      </c>
      <c r="E778" s="6" t="s">
        <v>63</v>
      </c>
      <c r="F778" s="41">
        <v>1660.09</v>
      </c>
      <c r="G778" s="42">
        <v>265.61</v>
      </c>
      <c r="H778" s="41">
        <f t="shared" si="115"/>
        <v>1925.6999999999998</v>
      </c>
      <c r="I778" s="4" t="s">
        <v>55</v>
      </c>
      <c r="J778" s="34" t="s">
        <v>10</v>
      </c>
      <c r="K778" s="40" t="s">
        <v>779</v>
      </c>
      <c r="L778" s="4">
        <v>4</v>
      </c>
      <c r="M778" s="4">
        <v>3100</v>
      </c>
      <c r="N778" s="4">
        <v>311</v>
      </c>
      <c r="O778" s="5">
        <v>42359</v>
      </c>
      <c r="P778" s="4" t="s">
        <v>11</v>
      </c>
      <c r="R778" s="17">
        <f t="shared" ref="R778:R787" si="119">F778*0.16</f>
        <v>265.61439999999999</v>
      </c>
      <c r="S778" s="17">
        <f t="shared" si="114"/>
        <v>4.3999999999755346E-3</v>
      </c>
    </row>
    <row r="779" spans="1:19" s="15" customFormat="1" x14ac:dyDescent="0.25">
      <c r="A779" s="71"/>
      <c r="B779" s="69">
        <v>727</v>
      </c>
      <c r="C779" s="49">
        <v>42357</v>
      </c>
      <c r="D779" s="6" t="s">
        <v>14</v>
      </c>
      <c r="E779" s="6" t="s">
        <v>78</v>
      </c>
      <c r="F779" s="41">
        <v>4394.71</v>
      </c>
      <c r="G779" s="42">
        <v>703.15</v>
      </c>
      <c r="H779" s="41">
        <f t="shared" si="115"/>
        <v>5097.8599999999997</v>
      </c>
      <c r="I779" s="4" t="s">
        <v>55</v>
      </c>
      <c r="J779" s="34" t="s">
        <v>10</v>
      </c>
      <c r="K779" s="40" t="s">
        <v>780</v>
      </c>
      <c r="L779" s="4">
        <v>4</v>
      </c>
      <c r="M779" s="4">
        <v>3100</v>
      </c>
      <c r="N779" s="4">
        <v>311</v>
      </c>
      <c r="O779" s="5">
        <v>42359</v>
      </c>
      <c r="P779" s="4" t="s">
        <v>11</v>
      </c>
      <c r="R779" s="17">
        <f t="shared" si="119"/>
        <v>703.15359999999998</v>
      </c>
      <c r="S779" s="17">
        <f t="shared" si="114"/>
        <v>3.6000000000058208E-3</v>
      </c>
    </row>
    <row r="780" spans="1:19" s="15" customFormat="1" x14ac:dyDescent="0.25">
      <c r="A780" s="71"/>
      <c r="B780" s="69">
        <v>728</v>
      </c>
      <c r="C780" s="49">
        <v>42357</v>
      </c>
      <c r="D780" s="6" t="s">
        <v>14</v>
      </c>
      <c r="E780" s="6" t="s">
        <v>84</v>
      </c>
      <c r="F780" s="41">
        <v>5076.8100000000004</v>
      </c>
      <c r="G780" s="42">
        <v>812.28</v>
      </c>
      <c r="H780" s="41">
        <f t="shared" si="115"/>
        <v>5889.09</v>
      </c>
      <c r="I780" s="4" t="s">
        <v>55</v>
      </c>
      <c r="J780" s="34" t="s">
        <v>10</v>
      </c>
      <c r="K780" s="40" t="s">
        <v>781</v>
      </c>
      <c r="L780" s="4">
        <v>4</v>
      </c>
      <c r="M780" s="4">
        <v>3100</v>
      </c>
      <c r="N780" s="4">
        <v>311</v>
      </c>
      <c r="O780" s="5">
        <v>42359</v>
      </c>
      <c r="P780" s="4" t="s">
        <v>11</v>
      </c>
      <c r="R780" s="17">
        <f t="shared" si="119"/>
        <v>812.28960000000006</v>
      </c>
      <c r="S780" s="17">
        <f t="shared" si="114"/>
        <v>9.6000000000913133E-3</v>
      </c>
    </row>
    <row r="781" spans="1:19" s="15" customFormat="1" x14ac:dyDescent="0.25">
      <c r="A781" s="71"/>
      <c r="B781" s="69">
        <v>729</v>
      </c>
      <c r="C781" s="49">
        <v>42357</v>
      </c>
      <c r="D781" s="6" t="s">
        <v>14</v>
      </c>
      <c r="E781" s="6" t="s">
        <v>40</v>
      </c>
      <c r="F781" s="41">
        <v>3674.14</v>
      </c>
      <c r="G781" s="42">
        <v>587.86</v>
      </c>
      <c r="H781" s="41">
        <f t="shared" si="115"/>
        <v>4262</v>
      </c>
      <c r="I781" s="4" t="s">
        <v>55</v>
      </c>
      <c r="J781" s="34" t="s">
        <v>10</v>
      </c>
      <c r="K781" s="40" t="s">
        <v>782</v>
      </c>
      <c r="L781" s="4">
        <v>4</v>
      </c>
      <c r="M781" s="4">
        <v>3100</v>
      </c>
      <c r="N781" s="4">
        <v>311</v>
      </c>
      <c r="O781" s="5">
        <v>42359</v>
      </c>
      <c r="P781" s="4" t="s">
        <v>11</v>
      </c>
      <c r="R781" s="17">
        <f t="shared" si="119"/>
        <v>587.86239999999998</v>
      </c>
      <c r="S781" s="17">
        <f t="shared" si="114"/>
        <v>2.3999999999659849E-3</v>
      </c>
    </row>
    <row r="782" spans="1:19" s="15" customFormat="1" x14ac:dyDescent="0.25">
      <c r="A782" s="71"/>
      <c r="B782" s="69">
        <v>730</v>
      </c>
      <c r="C782" s="49">
        <v>42357</v>
      </c>
      <c r="D782" s="6" t="s">
        <v>14</v>
      </c>
      <c r="E782" s="6" t="s">
        <v>37</v>
      </c>
      <c r="F782" s="41">
        <v>6556.73</v>
      </c>
      <c r="G782" s="42">
        <v>1049.07</v>
      </c>
      <c r="H782" s="41">
        <f t="shared" si="115"/>
        <v>7605.7999999999993</v>
      </c>
      <c r="I782" s="4" t="s">
        <v>55</v>
      </c>
      <c r="J782" s="34" t="s">
        <v>10</v>
      </c>
      <c r="K782" s="40" t="s">
        <v>783</v>
      </c>
      <c r="L782" s="4">
        <v>4</v>
      </c>
      <c r="M782" s="4">
        <v>3100</v>
      </c>
      <c r="N782" s="4">
        <v>311</v>
      </c>
      <c r="O782" s="5">
        <v>42359</v>
      </c>
      <c r="P782" s="4" t="s">
        <v>11</v>
      </c>
      <c r="R782" s="17">
        <f t="shared" si="119"/>
        <v>1049.0768</v>
      </c>
      <c r="S782" s="17">
        <f t="shared" si="114"/>
        <v>6.8000000001120497E-3</v>
      </c>
    </row>
    <row r="783" spans="1:19" s="15" customFormat="1" x14ac:dyDescent="0.25">
      <c r="A783" s="71"/>
      <c r="B783" s="69">
        <v>731</v>
      </c>
      <c r="C783" s="49">
        <v>42357</v>
      </c>
      <c r="D783" s="6" t="s">
        <v>14</v>
      </c>
      <c r="E783" s="6" t="s">
        <v>39</v>
      </c>
      <c r="F783" s="41">
        <v>24371.89</v>
      </c>
      <c r="G783" s="42">
        <v>3899.5</v>
      </c>
      <c r="H783" s="41">
        <f t="shared" si="115"/>
        <v>28271.39</v>
      </c>
      <c r="I783" s="4" t="s">
        <v>55</v>
      </c>
      <c r="J783" s="34" t="s">
        <v>10</v>
      </c>
      <c r="K783" s="40" t="s">
        <v>784</v>
      </c>
      <c r="L783" s="4">
        <v>4</v>
      </c>
      <c r="M783" s="4">
        <v>3100</v>
      </c>
      <c r="N783" s="4">
        <v>311</v>
      </c>
      <c r="O783" s="5">
        <v>42359</v>
      </c>
      <c r="P783" s="4" t="s">
        <v>11</v>
      </c>
      <c r="R783" s="17">
        <f t="shared" si="119"/>
        <v>3899.5023999999999</v>
      </c>
      <c r="S783" s="17">
        <f t="shared" si="114"/>
        <v>2.3999999998522981E-3</v>
      </c>
    </row>
    <row r="784" spans="1:19" s="15" customFormat="1" x14ac:dyDescent="0.25">
      <c r="A784" s="71"/>
      <c r="B784" s="69">
        <v>732</v>
      </c>
      <c r="C784" s="49">
        <v>42357</v>
      </c>
      <c r="D784" s="6" t="s">
        <v>14</v>
      </c>
      <c r="E784" s="6" t="s">
        <v>38</v>
      </c>
      <c r="F784" s="41">
        <v>5457.09</v>
      </c>
      <c r="G784" s="42">
        <v>873.13</v>
      </c>
      <c r="H784" s="41">
        <f t="shared" si="115"/>
        <v>6330.22</v>
      </c>
      <c r="I784" s="4" t="s">
        <v>55</v>
      </c>
      <c r="J784" s="34" t="s">
        <v>10</v>
      </c>
      <c r="K784" s="40" t="s">
        <v>785</v>
      </c>
      <c r="L784" s="4">
        <v>4</v>
      </c>
      <c r="M784" s="4">
        <v>3100</v>
      </c>
      <c r="N784" s="4">
        <v>311</v>
      </c>
      <c r="O784" s="5">
        <v>42359</v>
      </c>
      <c r="P784" s="4" t="s">
        <v>11</v>
      </c>
      <c r="R784" s="17">
        <f t="shared" si="119"/>
        <v>873.13440000000003</v>
      </c>
      <c r="S784" s="17">
        <f t="shared" si="114"/>
        <v>4.400000000032378E-3</v>
      </c>
    </row>
    <row r="785" spans="1:19" s="15" customFormat="1" x14ac:dyDescent="0.25">
      <c r="A785" s="71"/>
      <c r="B785" s="69">
        <v>733</v>
      </c>
      <c r="C785" s="49">
        <v>42357</v>
      </c>
      <c r="D785" s="6" t="s">
        <v>14</v>
      </c>
      <c r="E785" s="6" t="s">
        <v>45</v>
      </c>
      <c r="F785" s="41">
        <v>5252.11</v>
      </c>
      <c r="G785" s="42">
        <v>840.33</v>
      </c>
      <c r="H785" s="41">
        <f t="shared" si="115"/>
        <v>6092.44</v>
      </c>
      <c r="I785" s="4" t="s">
        <v>55</v>
      </c>
      <c r="J785" s="34" t="s">
        <v>10</v>
      </c>
      <c r="K785" s="40" t="s">
        <v>786</v>
      </c>
      <c r="L785" s="4">
        <v>4</v>
      </c>
      <c r="M785" s="4">
        <v>3100</v>
      </c>
      <c r="N785" s="4">
        <v>311</v>
      </c>
      <c r="O785" s="5">
        <v>42359</v>
      </c>
      <c r="P785" s="4" t="s">
        <v>11</v>
      </c>
      <c r="R785" s="17">
        <f t="shared" si="119"/>
        <v>840.33759999999995</v>
      </c>
      <c r="S785" s="17">
        <f t="shared" si="114"/>
        <v>7.5999999999112333E-3</v>
      </c>
    </row>
    <row r="786" spans="1:19" s="15" customFormat="1" x14ac:dyDescent="0.25">
      <c r="A786" s="71"/>
      <c r="B786" s="69">
        <v>734</v>
      </c>
      <c r="C786" s="49">
        <v>42365</v>
      </c>
      <c r="D786" s="6" t="s">
        <v>14</v>
      </c>
      <c r="E786" s="6" t="s">
        <v>44</v>
      </c>
      <c r="F786" s="41">
        <v>2880.68</v>
      </c>
      <c r="G786" s="42">
        <v>460.9</v>
      </c>
      <c r="H786" s="41">
        <f t="shared" si="115"/>
        <v>3341.58</v>
      </c>
      <c r="I786" s="4" t="s">
        <v>55</v>
      </c>
      <c r="J786" s="34" t="s">
        <v>10</v>
      </c>
      <c r="K786" s="40" t="s">
        <v>787</v>
      </c>
      <c r="L786" s="4">
        <v>4</v>
      </c>
      <c r="M786" s="4">
        <v>3100</v>
      </c>
      <c r="N786" s="4">
        <v>311</v>
      </c>
      <c r="O786" s="5">
        <v>42359</v>
      </c>
      <c r="P786" s="4" t="s">
        <v>11</v>
      </c>
      <c r="R786" s="17">
        <f t="shared" si="119"/>
        <v>460.90879999999999</v>
      </c>
      <c r="S786" s="17">
        <f t="shared" si="114"/>
        <v>8.8000000000079126E-3</v>
      </c>
    </row>
    <row r="787" spans="1:19" s="15" customFormat="1" x14ac:dyDescent="0.25">
      <c r="A787" s="71"/>
      <c r="B787" s="69">
        <v>735</v>
      </c>
      <c r="C787" s="49">
        <v>42368</v>
      </c>
      <c r="D787" s="6" t="s">
        <v>8</v>
      </c>
      <c r="E787" s="6" t="s">
        <v>788</v>
      </c>
      <c r="F787" s="41">
        <v>1004</v>
      </c>
      <c r="G787" s="42">
        <v>0</v>
      </c>
      <c r="H787" s="41">
        <f t="shared" si="115"/>
        <v>1004</v>
      </c>
      <c r="I787" s="4" t="s">
        <v>55</v>
      </c>
      <c r="J787" s="34" t="s">
        <v>62</v>
      </c>
      <c r="K787" s="40">
        <v>154928504</v>
      </c>
      <c r="L787" s="4">
        <v>2</v>
      </c>
      <c r="M787" s="4">
        <v>3900</v>
      </c>
      <c r="N787" s="4">
        <v>392</v>
      </c>
      <c r="O787" s="5">
        <v>42365</v>
      </c>
      <c r="P787" s="4" t="s">
        <v>11</v>
      </c>
      <c r="R787" s="17">
        <f t="shared" si="119"/>
        <v>160.64000000000001</v>
      </c>
      <c r="S787" s="17">
        <f t="shared" si="114"/>
        <v>160.64000000000001</v>
      </c>
    </row>
    <row r="790" spans="1:19" x14ac:dyDescent="0.25">
      <c r="E790" s="43"/>
    </row>
    <row r="791" spans="1:19" x14ac:dyDescent="0.25">
      <c r="E791" s="43"/>
    </row>
    <row r="792" spans="1:19" x14ac:dyDescent="0.25">
      <c r="E792" s="43"/>
    </row>
    <row r="793" spans="1:19" x14ac:dyDescent="0.25">
      <c r="E793" s="43"/>
    </row>
  </sheetData>
  <mergeCells count="17">
    <mergeCell ref="B357:C357"/>
    <mergeCell ref="E3:M3"/>
    <mergeCell ref="B645:C645"/>
    <mergeCell ref="B693:C693"/>
    <mergeCell ref="B750:C750"/>
    <mergeCell ref="O4:P4"/>
    <mergeCell ref="O5:P5"/>
    <mergeCell ref="B428:C428"/>
    <mergeCell ref="E4:M4"/>
    <mergeCell ref="E5:M5"/>
    <mergeCell ref="B172:C172"/>
    <mergeCell ref="B244:C244"/>
    <mergeCell ref="B302:C302"/>
    <mergeCell ref="B526:C526"/>
    <mergeCell ref="B580:C580"/>
    <mergeCell ref="B80:C80"/>
    <mergeCell ref="B6:C6"/>
  </mergeCells>
  <pageMargins left="0.7" right="0.7" top="0.75" bottom="0.75" header="0.3" footer="0.3"/>
  <pageSetup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ECA_CEA</dc:creator>
  <cp:lastModifiedBy>Admin</cp:lastModifiedBy>
  <cp:lastPrinted>2015-01-09T16:23:11Z</cp:lastPrinted>
  <dcterms:created xsi:type="dcterms:W3CDTF">2014-04-01T17:33:24Z</dcterms:created>
  <dcterms:modified xsi:type="dcterms:W3CDTF">2017-02-02T19:28:42Z</dcterms:modified>
</cp:coreProperties>
</file>