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73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F803" i="1" l="1"/>
  <c r="F802" i="1"/>
  <c r="F801" i="1"/>
  <c r="G801" i="1" s="1"/>
  <c r="F800" i="1"/>
  <c r="G800" i="1" s="1"/>
  <c r="F799" i="1"/>
  <c r="H798" i="1"/>
  <c r="F798" i="1" s="1"/>
  <c r="H797" i="1"/>
  <c r="F796" i="1"/>
  <c r="G796" i="1" s="1"/>
  <c r="F795" i="1"/>
  <c r="G795" i="1" s="1"/>
  <c r="F794" i="1"/>
  <c r="G794" i="1" s="1"/>
  <c r="F793" i="1"/>
  <c r="G793" i="1" s="1"/>
  <c r="F792" i="1"/>
  <c r="G792" i="1" s="1"/>
  <c r="F791" i="1"/>
  <c r="G791" i="1" s="1"/>
  <c r="F783" i="1"/>
  <c r="G783" i="1" s="1"/>
  <c r="F779" i="1"/>
  <c r="G779" i="1" s="1"/>
  <c r="F778" i="1"/>
  <c r="G778" i="1" s="1"/>
  <c r="P767" i="1"/>
  <c r="P768" i="1" s="1"/>
  <c r="P769" i="1" s="1"/>
  <c r="F756" i="1"/>
  <c r="F755" i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5" i="1"/>
  <c r="G745" i="1" s="1"/>
  <c r="F744" i="1"/>
  <c r="F743" i="1"/>
  <c r="F742" i="1"/>
  <c r="F741" i="1"/>
  <c r="F740" i="1"/>
  <c r="F739" i="1"/>
  <c r="F736" i="1"/>
  <c r="F735" i="1"/>
  <c r="F734" i="1"/>
  <c r="F733" i="1"/>
  <c r="F730" i="1"/>
  <c r="F729" i="1"/>
  <c r="F728" i="1"/>
  <c r="F727" i="1"/>
  <c r="G727" i="1" s="1"/>
  <c r="F723" i="1"/>
  <c r="G723" i="1" s="1"/>
  <c r="F722" i="1"/>
  <c r="G722" i="1" s="1"/>
  <c r="F718" i="1"/>
  <c r="G718" i="1" s="1"/>
  <c r="F717" i="1"/>
  <c r="F716" i="1"/>
  <c r="F715" i="1"/>
  <c r="F714" i="1"/>
  <c r="H712" i="1"/>
  <c r="F712" i="1" s="1"/>
  <c r="F711" i="1"/>
  <c r="F706" i="1"/>
  <c r="F703" i="1"/>
  <c r="F702" i="1"/>
  <c r="F701" i="1"/>
  <c r="G701" i="1" s="1"/>
  <c r="F700" i="1"/>
  <c r="F699" i="1"/>
  <c r="F697" i="1"/>
  <c r="G697" i="1" s="1"/>
  <c r="F696" i="1"/>
  <c r="F692" i="1"/>
  <c r="F691" i="1"/>
  <c r="F690" i="1"/>
  <c r="F689" i="1"/>
  <c r="F688" i="1"/>
  <c r="F687" i="1"/>
  <c r="F686" i="1"/>
  <c r="G686" i="1" s="1"/>
  <c r="F685" i="1"/>
  <c r="F684" i="1"/>
  <c r="F683" i="1"/>
  <c r="F682" i="1"/>
  <c r="F674" i="1"/>
  <c r="F673" i="1"/>
  <c r="F672" i="1"/>
  <c r="F671" i="1"/>
  <c r="F668" i="1"/>
  <c r="F666" i="1"/>
  <c r="G666" i="1" s="1"/>
  <c r="F665" i="1"/>
  <c r="G665" i="1" s="1"/>
  <c r="F664" i="1"/>
  <c r="G664" i="1" s="1"/>
  <c r="F661" i="1"/>
  <c r="F660" i="1"/>
  <c r="G657" i="1"/>
  <c r="F657" i="1"/>
  <c r="F655" i="1"/>
  <c r="F654" i="1"/>
  <c r="G654" i="1" s="1"/>
  <c r="F653" i="1"/>
  <c r="F652" i="1"/>
  <c r="F651" i="1"/>
  <c r="F650" i="1"/>
  <c r="G650" i="1" s="1"/>
  <c r="F649" i="1"/>
  <c r="F648" i="1"/>
  <c r="F647" i="1"/>
  <c r="F646" i="1"/>
  <c r="G646" i="1" s="1"/>
  <c r="F645" i="1"/>
  <c r="F644" i="1"/>
  <c r="F643" i="1"/>
  <c r="G643" i="1" s="1"/>
  <c r="F642" i="1"/>
  <c r="G642" i="1" s="1"/>
  <c r="F641" i="1"/>
  <c r="F640" i="1"/>
  <c r="F639" i="1"/>
  <c r="G639" i="1" s="1"/>
  <c r="F638" i="1"/>
  <c r="F637" i="1"/>
  <c r="G637" i="1" s="1"/>
  <c r="F636" i="1"/>
  <c r="F635" i="1"/>
  <c r="F634" i="1"/>
  <c r="F633" i="1"/>
  <c r="F632" i="1"/>
  <c r="F631" i="1"/>
  <c r="F630" i="1"/>
  <c r="F629" i="1"/>
  <c r="F626" i="1"/>
  <c r="F624" i="1"/>
  <c r="G624" i="1" s="1"/>
  <c r="F621" i="1"/>
  <c r="G621" i="1" s="1"/>
  <c r="F620" i="1"/>
  <c r="G620" i="1" s="1"/>
  <c r="F619" i="1"/>
  <c r="G619" i="1" s="1"/>
  <c r="F609" i="1"/>
  <c r="F608" i="1"/>
  <c r="F607" i="1"/>
  <c r="F602" i="1"/>
  <c r="G602" i="1" s="1"/>
  <c r="F601" i="1"/>
  <c r="G601" i="1" s="1"/>
  <c r="F600" i="1"/>
  <c r="G600" i="1" s="1"/>
  <c r="F599" i="1"/>
  <c r="G599" i="1" s="1"/>
  <c r="F598" i="1"/>
  <c r="G598" i="1" s="1"/>
  <c r="F597" i="1"/>
  <c r="G597" i="1" s="1"/>
  <c r="F596" i="1"/>
  <c r="G596" i="1" s="1"/>
  <c r="F595" i="1"/>
  <c r="G595" i="1" s="1"/>
  <c r="F594" i="1"/>
  <c r="G594" i="1" s="1"/>
  <c r="F593" i="1"/>
  <c r="G593" i="1" s="1"/>
  <c r="F590" i="1"/>
  <c r="G590" i="1" s="1"/>
  <c r="F583" i="1"/>
  <c r="G583" i="1" s="1"/>
  <c r="F582" i="1"/>
  <c r="G582" i="1" s="1"/>
  <c r="F581" i="1"/>
  <c r="F580" i="1"/>
  <c r="F579" i="1"/>
  <c r="G579" i="1" s="1"/>
  <c r="F578" i="1"/>
  <c r="G578" i="1" s="1"/>
  <c r="F577" i="1"/>
  <c r="F576" i="1"/>
  <c r="F575" i="1"/>
  <c r="G575" i="1" s="1"/>
  <c r="F574" i="1"/>
  <c r="G574" i="1" s="1"/>
  <c r="F573" i="1"/>
  <c r="G573" i="1" s="1"/>
  <c r="F572" i="1"/>
  <c r="F571" i="1"/>
  <c r="F570" i="1"/>
  <c r="G570" i="1" s="1"/>
  <c r="F569" i="1"/>
  <c r="G569" i="1" s="1"/>
  <c r="F568" i="1"/>
  <c r="F567" i="1"/>
  <c r="F566" i="1"/>
  <c r="F565" i="1"/>
  <c r="G565" i="1" s="1"/>
  <c r="F564" i="1"/>
  <c r="G564" i="1" s="1"/>
  <c r="F563" i="1"/>
  <c r="F553" i="1"/>
  <c r="G553" i="1" s="1"/>
  <c r="P550" i="1"/>
  <c r="P559" i="1" s="1"/>
  <c r="P560" i="1" s="1"/>
  <c r="P549" i="1"/>
  <c r="P558" i="1" s="1"/>
  <c r="P567" i="1" s="1"/>
  <c r="P576" i="1" s="1"/>
  <c r="P585" i="1" s="1"/>
  <c r="P594" i="1" s="1"/>
  <c r="P548" i="1"/>
  <c r="P557" i="1" s="1"/>
  <c r="P566" i="1" s="1"/>
  <c r="P575" i="1" s="1"/>
  <c r="P584" i="1" s="1"/>
  <c r="P593" i="1" s="1"/>
  <c r="P602" i="1" s="1"/>
  <c r="P547" i="1"/>
  <c r="P556" i="1" s="1"/>
  <c r="P565" i="1" s="1"/>
  <c r="P574" i="1" s="1"/>
  <c r="P583" i="1" s="1"/>
  <c r="P592" i="1" s="1"/>
  <c r="P601" i="1" s="1"/>
  <c r="P546" i="1"/>
  <c r="P555" i="1" s="1"/>
  <c r="P564" i="1" s="1"/>
  <c r="P573" i="1" s="1"/>
  <c r="P582" i="1" s="1"/>
  <c r="P591" i="1" s="1"/>
  <c r="P600" i="1" s="1"/>
  <c r="P537" i="1"/>
  <c r="P545" i="1" s="1"/>
  <c r="P554" i="1" s="1"/>
  <c r="P563" i="1" s="1"/>
  <c r="P572" i="1" s="1"/>
  <c r="P581" i="1" s="1"/>
  <c r="P590" i="1" s="1"/>
  <c r="P599" i="1" s="1"/>
  <c r="P532" i="1"/>
  <c r="P523" i="1"/>
  <c r="F520" i="1"/>
  <c r="G520" i="1" s="1"/>
  <c r="P518" i="1"/>
  <c r="P514" i="1"/>
  <c r="F513" i="1"/>
  <c r="P511" i="1"/>
  <c r="P503" i="1"/>
  <c r="F501" i="1"/>
  <c r="G501" i="1" s="1"/>
  <c r="P498" i="1"/>
  <c r="P495" i="1"/>
  <c r="F495" i="1"/>
  <c r="G687" i="1" l="1"/>
  <c r="G581" i="1"/>
  <c r="G576" i="1"/>
  <c r="G571" i="1"/>
  <c r="G653" i="1"/>
  <c r="G649" i="1"/>
  <c r="G700" i="1"/>
  <c r="G733" i="1"/>
  <c r="G755" i="1"/>
  <c r="G567" i="1"/>
  <c r="G566" i="1"/>
  <c r="G580" i="1"/>
  <c r="G641" i="1"/>
  <c r="G645" i="1"/>
  <c r="G648" i="1"/>
  <c r="G652" i="1"/>
  <c r="G660" i="1"/>
  <c r="G661" i="1"/>
  <c r="G668" i="1"/>
  <c r="G691" i="1"/>
  <c r="G699" i="1"/>
  <c r="G703" i="1"/>
  <c r="G744" i="1"/>
  <c r="G803" i="1"/>
  <c r="G577" i="1"/>
  <c r="G608" i="1"/>
  <c r="G640" i="1"/>
  <c r="G644" i="1"/>
  <c r="G647" i="1"/>
  <c r="G651" i="1"/>
  <c r="G655" i="1"/>
  <c r="G689" i="1"/>
  <c r="G696" i="1"/>
  <c r="G702" i="1"/>
  <c r="G735" i="1"/>
  <c r="F797" i="1"/>
  <c r="G802" i="1"/>
  <c r="P569" i="1"/>
  <c r="P578" i="1" s="1"/>
  <c r="P587" i="1" s="1"/>
  <c r="P596" i="1" s="1"/>
  <c r="P561" i="1"/>
  <c r="G685" i="1"/>
  <c r="G690" i="1"/>
  <c r="G712" i="1"/>
  <c r="G563" i="1"/>
  <c r="G568" i="1"/>
  <c r="G607" i="1"/>
  <c r="G630" i="1"/>
  <c r="G634" i="1"/>
  <c r="G636" i="1"/>
  <c r="G638" i="1"/>
  <c r="G673" i="1"/>
  <c r="G683" i="1"/>
  <c r="G688" i="1"/>
  <c r="G717" i="1"/>
  <c r="G734" i="1"/>
  <c r="G742" i="1"/>
  <c r="G756" i="1"/>
  <c r="P773" i="1"/>
  <c r="P770" i="1"/>
  <c r="P568" i="1"/>
  <c r="P577" i="1" s="1"/>
  <c r="P586" i="1" s="1"/>
  <c r="P595" i="1" s="1"/>
  <c r="G626" i="1"/>
  <c r="G671" i="1"/>
  <c r="G715" i="1"/>
  <c r="G729" i="1"/>
  <c r="G740" i="1"/>
  <c r="G736" i="1"/>
  <c r="G572" i="1"/>
  <c r="G609" i="1"/>
  <c r="G632" i="1"/>
  <c r="G629" i="1"/>
  <c r="G631" i="1"/>
  <c r="G633" i="1"/>
  <c r="G635" i="1"/>
  <c r="G692" i="1"/>
  <c r="P771" i="1"/>
  <c r="G799" i="1"/>
  <c r="G682" i="1"/>
  <c r="G684" i="1"/>
  <c r="G672" i="1"/>
  <c r="G674" i="1"/>
  <c r="G706" i="1"/>
  <c r="G711" i="1"/>
  <c r="G714" i="1"/>
  <c r="G716" i="1"/>
  <c r="G728" i="1"/>
  <c r="G730" i="1"/>
  <c r="G739" i="1"/>
  <c r="G741" i="1"/>
  <c r="G743" i="1"/>
  <c r="G798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H456" i="1"/>
  <c r="F447" i="1"/>
  <c r="F446" i="1"/>
  <c r="F445" i="1"/>
  <c r="F444" i="1"/>
  <c r="F443" i="1"/>
  <c r="F442" i="1"/>
  <c r="F432" i="1"/>
  <c r="H431" i="1"/>
  <c r="F430" i="1"/>
  <c r="H429" i="1"/>
  <c r="P427" i="1"/>
  <c r="P428" i="1" s="1"/>
  <c r="H711" i="1" l="1"/>
  <c r="G797" i="1"/>
  <c r="P570" i="1"/>
  <c r="P579" i="1" s="1"/>
  <c r="P588" i="1" s="1"/>
  <c r="P597" i="1" s="1"/>
  <c r="P562" i="1"/>
  <c r="P571" i="1" s="1"/>
  <c r="P580" i="1" s="1"/>
  <c r="P589" i="1" s="1"/>
  <c r="P598" i="1" s="1"/>
  <c r="P772" i="1"/>
  <c r="P775" i="1"/>
  <c r="P777" i="1"/>
  <c r="P774" i="1"/>
  <c r="H345" i="1"/>
  <c r="P779" i="1" l="1"/>
  <c r="P776" i="1"/>
  <c r="P781" i="1"/>
  <c r="P778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4" i="1"/>
  <c r="H343" i="1"/>
  <c r="H342" i="1"/>
  <c r="H341" i="1"/>
  <c r="H340" i="1"/>
  <c r="H339" i="1"/>
  <c r="F338" i="1"/>
  <c r="H337" i="1"/>
  <c r="H336" i="1"/>
  <c r="H335" i="1"/>
  <c r="H334" i="1"/>
  <c r="H333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F267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F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5" i="1"/>
  <c r="H174" i="1"/>
  <c r="H173" i="1"/>
  <c r="F167" i="1"/>
  <c r="F166" i="1"/>
  <c r="F165" i="1"/>
  <c r="F164" i="1"/>
  <c r="H133" i="1"/>
  <c r="H132" i="1"/>
  <c r="H131" i="1"/>
  <c r="H130" i="1"/>
  <c r="H129" i="1"/>
  <c r="H128" i="1"/>
  <c r="H127" i="1"/>
  <c r="H126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F80" i="1"/>
  <c r="H77" i="1"/>
  <c r="H76" i="1"/>
  <c r="H75" i="1"/>
  <c r="H74" i="1"/>
  <c r="H73" i="1"/>
  <c r="H72" i="1"/>
  <c r="H71" i="1"/>
  <c r="H70" i="1"/>
  <c r="H69" i="1"/>
  <c r="H68" i="1"/>
  <c r="H67" i="1"/>
  <c r="H66" i="1"/>
  <c r="F65" i="1"/>
  <c r="H65" i="1" s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F14" i="1"/>
  <c r="H14" i="1" s="1"/>
  <c r="H13" i="1"/>
  <c r="H12" i="1"/>
  <c r="H11" i="1"/>
  <c r="H10" i="1"/>
  <c r="P793" i="1" l="1"/>
  <c r="P783" i="1"/>
  <c r="P784" i="1" s="1"/>
  <c r="P785" i="1" s="1"/>
  <c r="P786" i="1" s="1"/>
  <c r="P787" i="1" s="1"/>
  <c r="P788" i="1" s="1"/>
  <c r="P789" i="1" s="1"/>
  <c r="P790" i="1" s="1"/>
  <c r="P791" i="1"/>
  <c r="P780" i="1"/>
  <c r="G338" i="1"/>
  <c r="G197" i="1"/>
  <c r="G80" i="1"/>
  <c r="G267" i="1"/>
  <c r="P792" i="1" l="1"/>
  <c r="P795" i="1"/>
  <c r="P797" i="1"/>
  <c r="P794" i="1"/>
  <c r="P801" i="1" l="1"/>
  <c r="P802" i="1" s="1"/>
  <c r="P798" i="1"/>
  <c r="P799" i="1"/>
  <c r="P796" i="1"/>
  <c r="P800" i="1" l="1"/>
  <c r="P803" i="1"/>
  <c r="P804" i="1" s="1"/>
</calcChain>
</file>

<file path=xl/sharedStrings.xml><?xml version="1.0" encoding="utf-8"?>
<sst xmlns="http://schemas.openxmlformats.org/spreadsheetml/2006/main" count="4332" uniqueCount="1101">
  <si>
    <t>AREA SOLICITANTE</t>
  </si>
  <si>
    <t>SUB-TOTAL</t>
  </si>
  <si>
    <t>IVA</t>
  </si>
  <si>
    <t>TOTAL</t>
  </si>
  <si>
    <t>FORMA DE PAGO</t>
  </si>
  <si>
    <t>PROVEDOR</t>
  </si>
  <si>
    <t>No. FACT.</t>
  </si>
  <si>
    <t>SEGMENTO</t>
  </si>
  <si>
    <t>CAPITULO</t>
  </si>
  <si>
    <t>AUTORIZA</t>
  </si>
  <si>
    <t>Area Administrativa</t>
  </si>
  <si>
    <t>CFE OFICINA SAPASCO</t>
  </si>
  <si>
    <t>CFE</t>
  </si>
  <si>
    <t>TELMEX OFICINA SAPASCO</t>
  </si>
  <si>
    <t>TELMEX</t>
  </si>
  <si>
    <t>Area Tecnica</t>
  </si>
  <si>
    <t>CFE REBOMBEO MESA DE FLORES LOBERA</t>
  </si>
  <si>
    <t>CFE REBOMBEO MESA DE FLORES CARCAMO</t>
  </si>
  <si>
    <t>CFE POZO CARRIZAL</t>
  </si>
  <si>
    <t>ARMANDO GAETA LOERA</t>
  </si>
  <si>
    <t>Area Comercial</t>
  </si>
  <si>
    <t>Area Direccion</t>
  </si>
  <si>
    <t>NOE ITURRIAGA FLORES</t>
  </si>
  <si>
    <t>EF</t>
  </si>
  <si>
    <t>ESMERALDA MARQUEZ ALVAREZ</t>
  </si>
  <si>
    <t>LEONEL CAMPOS NUÑES</t>
  </si>
  <si>
    <t>GABRIELA IÑIGUEZ LUNA</t>
  </si>
  <si>
    <t>JOSE DANIEL MAGDALNENO GUTIERREZ</t>
  </si>
  <si>
    <t>RAMIRO CARRILLO RIVERA</t>
  </si>
  <si>
    <t>CFE POZO CHIHUAHUA</t>
  </si>
  <si>
    <t>CFE POZO LA NORMAL</t>
  </si>
  <si>
    <t>CFE POZO HOSPITAL</t>
  </si>
  <si>
    <t>CFE POZO SANTIAGO TLALTELOLCO</t>
  </si>
  <si>
    <t>CFE POZO PLAN DE CANOAS</t>
  </si>
  <si>
    <t>MA. GUADALUPE ALEJO MAYORGA</t>
  </si>
  <si>
    <t>TESORERIA DE LA FEDERACION</t>
  </si>
  <si>
    <t>CFE POZO COCULITEM</t>
  </si>
  <si>
    <t>CFE POZO SAUCILLO DE LOS PEREZ</t>
  </si>
  <si>
    <t>CFE POZO BOQUILLA DE LOS PEREZ</t>
  </si>
  <si>
    <t>CFE POZO HUIZAR</t>
  </si>
  <si>
    <t>CFE POZO TULIMIC DE RAMOS</t>
  </si>
  <si>
    <t>LEONARDO CURIEL URIBE</t>
  </si>
  <si>
    <t>JORGE NAJAR GONZALEZ</t>
  </si>
  <si>
    <t>CFE REBOMBEO GOLONDRINAS</t>
  </si>
  <si>
    <t>CFE POZO SAN NICOLAS</t>
  </si>
  <si>
    <t>JOSE MANUEL ACEVEDO GALVAN</t>
  </si>
  <si>
    <t>ALEJANDRA KARINA RAMIREZ MIRAMONTES</t>
  </si>
  <si>
    <t>PEDRO MARQUEZ LUNA</t>
  </si>
  <si>
    <t>TE</t>
  </si>
  <si>
    <t>ENRIQUE MARES RAYGOZA</t>
  </si>
  <si>
    <t>SERVICIO M.A.N.A S.A DE C.V</t>
  </si>
  <si>
    <t>IRMA SANCHEZ GAETA</t>
  </si>
  <si>
    <t>SISTEMA DE AGUA POTABLE, ALCANTARILLADO Y SANEAMIENTO DEL MUNICIPIO DE COLOTLAN</t>
  </si>
  <si>
    <t>SAT</t>
  </si>
  <si>
    <t>CFE POZO ZAPOTE DE ABAJO</t>
  </si>
  <si>
    <t>CFE MANANTIAL CASALLANTA 2</t>
  </si>
  <si>
    <t>CFE MANANTIAL CASALLANTA 1</t>
  </si>
  <si>
    <t>.</t>
  </si>
  <si>
    <t>FERNANDO LUNA JIMENEZ</t>
  </si>
  <si>
    <t>TARJETA TELCEL PARA AREA TECNICA</t>
  </si>
  <si>
    <t>COMBUSTIBLE MOTONETA</t>
  </si>
  <si>
    <t>CFE REBOMBEO TULIMIC DE GUADALUPE</t>
  </si>
  <si>
    <t>MANUFACTURAS E IMPORTACIONES MULTICIERRE AG S.A. DE C.V</t>
  </si>
  <si>
    <t>CFE REBOMBEO TULIMIC DEL ROSARIO</t>
  </si>
  <si>
    <t>EOAL6908108D3</t>
  </si>
  <si>
    <t>**</t>
  </si>
  <si>
    <t>ALICIA TRUJILLO MARQUEZ</t>
  </si>
  <si>
    <t>Vales para agua en garrafon</t>
  </si>
  <si>
    <t>JESUS JOSE HERNANDEZ MALDONADO</t>
  </si>
  <si>
    <t>COB</t>
  </si>
  <si>
    <t>BENITA NAVA PEREZ</t>
  </si>
  <si>
    <t>SALVADOR MARQUEZ JARA</t>
  </si>
  <si>
    <t>Equipo de proteccion para trabajadores</t>
  </si>
  <si>
    <t>Material electrico</t>
  </si>
  <si>
    <t>Herramienta para trabajadores de sapasco</t>
  </si>
  <si>
    <t>CFE POZO CANOAS EL NOPAL</t>
  </si>
  <si>
    <t>Hipoclorito de sodio al 13 % Consumo "Enero"</t>
  </si>
  <si>
    <t>Mantenimiento vehicular</t>
  </si>
  <si>
    <t>Mantenimiento general Agua</t>
  </si>
  <si>
    <t>Actualizacion de nomina</t>
  </si>
  <si>
    <t>JORGE ARTURO PALOMINO RAMIREZ</t>
  </si>
  <si>
    <t>SECRETARIA DE PLANEACION, ADMINISTRACION Y FINANZAS</t>
  </si>
  <si>
    <t>ARTURO ARELLANO GANDARA</t>
  </si>
  <si>
    <t>mantenimiento general Alcantarillado</t>
  </si>
  <si>
    <t>Material para clorar</t>
  </si>
  <si>
    <t>Mantenimiento pozos</t>
  </si>
  <si>
    <t>Material mantenimiento general Agua</t>
  </si>
  <si>
    <t>PORFIRIO MERDRANO PEREZ</t>
  </si>
  <si>
    <t>Alimento para trabajadores  de sapasco</t>
  </si>
  <si>
    <t>YOLANDA GUZMAN RIVERA</t>
  </si>
  <si>
    <t>ALEJANDRA PEREZ SANCHEZ</t>
  </si>
  <si>
    <t>JUAN LUIS MARMOLEJO GONZALES</t>
  </si>
  <si>
    <t>ROSA MARIA DIAZ DE SANTIAGO</t>
  </si>
  <si>
    <t>DIEGO ARMANDO PINEDO SANCHEZ</t>
  </si>
  <si>
    <t>L.C.P. Delia Cecilia Alvarez Haro</t>
  </si>
  <si>
    <t>CFE POZO TULIMIC DEL ROSARIO</t>
  </si>
  <si>
    <t>CFE POZO TULIMIC DE GUADALUPE</t>
  </si>
  <si>
    <t>Prodder Pozo Canoas de Arriba "Periodo 01-10-2015 a 30-12-2015"</t>
  </si>
  <si>
    <t>Prodder Pozo Chihuahua "Periodo 01-10-2015 a 30-12-2015"</t>
  </si>
  <si>
    <t>Prodder Pozo Plan de canoas "Periodo 01-10-2015 a 30-12-2015"</t>
  </si>
  <si>
    <t>Prodder Pozo Hospital "Periodo 01-10-2015 a 30-12-2015"</t>
  </si>
  <si>
    <t>Prodder Pozo La normal "Periodo 01-10-2015 a 30-12-2015"</t>
  </si>
  <si>
    <t>Hipoclorito de sodio al 13 % Consumo "Noviembre"</t>
  </si>
  <si>
    <t>Hipoclorito de sodio al 13 % Consumo "Diciembre"</t>
  </si>
  <si>
    <t>2543-F</t>
  </si>
  <si>
    <t>2544-F</t>
  </si>
  <si>
    <t>2545-F</t>
  </si>
  <si>
    <t>2546-F</t>
  </si>
  <si>
    <t>2547-F</t>
  </si>
  <si>
    <t>2548-F</t>
  </si>
  <si>
    <t>2549-F</t>
  </si>
  <si>
    <t>Mantenimiento Agua potable</t>
  </si>
  <si>
    <t>Mantenimiento linea A.P. en localidad del a boquilla de los perez</t>
  </si>
  <si>
    <t>Mantenimiento cloradora</t>
  </si>
  <si>
    <t xml:space="preserve">Mantenimiento Alcantarillado </t>
  </si>
  <si>
    <t xml:space="preserve">equipo de proteccion </t>
  </si>
  <si>
    <t>Materiales red en calle 5 de mayo entre calle hidalgo</t>
  </si>
  <si>
    <t>Masterial linea de conduccion manantial  casallanta</t>
  </si>
  <si>
    <t>B-5629</t>
  </si>
  <si>
    <t>B-5630</t>
  </si>
  <si>
    <t>B-5631</t>
  </si>
  <si>
    <t>B-5632</t>
  </si>
  <si>
    <t>B-5635</t>
  </si>
  <si>
    <t>B-5637</t>
  </si>
  <si>
    <t>B-5638</t>
  </si>
  <si>
    <t>B-5639</t>
  </si>
  <si>
    <t>B-5640</t>
  </si>
  <si>
    <t>B-5641</t>
  </si>
  <si>
    <t>B-5642</t>
  </si>
  <si>
    <t>B-5643</t>
  </si>
  <si>
    <t>B-5645</t>
  </si>
  <si>
    <t>B-5646</t>
  </si>
  <si>
    <t>B-5647</t>
  </si>
  <si>
    <t>B-5648</t>
  </si>
  <si>
    <t>B-5649</t>
  </si>
  <si>
    <t>Pago de impuestos del mes de Diciembre</t>
  </si>
  <si>
    <t>Pago de conbustiible  Area tecnica "operativo" consumo octubre</t>
  </si>
  <si>
    <t>Pago de conbustiible  Area "administrativa" consumo octubre</t>
  </si>
  <si>
    <t>Pago de conbustiible  Area "comercial" consumo octubre</t>
  </si>
  <si>
    <t>Pago de conbustiible  Area "direccion" consumo octubre</t>
  </si>
  <si>
    <t>Pago de conbustiible  Area tecnica "mantenimiento" consumo octubre</t>
  </si>
  <si>
    <t>Pago de conbustiible  Area tecnica "vactor" consumo octubre</t>
  </si>
  <si>
    <t>Pago de conbustiible  Area tecnica "operativo" consumo Noviembre</t>
  </si>
  <si>
    <t>Pago de conbustiible  Area tecnica "mantenimiento" consumo Noviembre</t>
  </si>
  <si>
    <t>Pago de conbustiible  Area tecnica "vactor" consumo Noviembre</t>
  </si>
  <si>
    <t>Pago de conbustiible  Area "administrativa" consumo Noviembre</t>
  </si>
  <si>
    <t>Pago de conbustiible  Area "comercial" consumo Noviembre</t>
  </si>
  <si>
    <t>Pago de conbustiible  Area "direccion" consumo Noviembre</t>
  </si>
  <si>
    <t>Pago de conbustiible  Area tecnica "operativo" consumo Diciembre</t>
  </si>
  <si>
    <t>Pago de conbustiible  Area tecnica "mantenimiento" consumo Diciembre</t>
  </si>
  <si>
    <t>Pago de conbustiible  Area tecnica "vactor" consumo Diciembre</t>
  </si>
  <si>
    <t>Pago de conbustiible  Area "Direccion" consumo Diciembre</t>
  </si>
  <si>
    <t>Pago de conbustiible  Area "Comercial" consumo Diciembre</t>
  </si>
  <si>
    <t>A-794</t>
  </si>
  <si>
    <t>A-795</t>
  </si>
  <si>
    <t>A-796</t>
  </si>
  <si>
    <t>A-797</t>
  </si>
  <si>
    <t>A-798</t>
  </si>
  <si>
    <t>Consumo  de materiales y utiles para oficina (Area  Direccion)</t>
  </si>
  <si>
    <t>Consumo  de materiales y utiles para oficina (Area  Tecnica)</t>
  </si>
  <si>
    <t>Consumo  de materiales y utiles para oficina (Area Administrativa)</t>
  </si>
  <si>
    <t>Consumo  de materiales y utiles para oficina (Area  Comercial)</t>
  </si>
  <si>
    <t>JGP2928</t>
  </si>
  <si>
    <t>Capacitacion en sistemas contables ( contabilidad electronica)</t>
  </si>
  <si>
    <t>OPCIONES DE ADMINISTRACION INDEX Y ESTRATEGIAS S.C</t>
  </si>
  <si>
    <t>Mantenimiento para bacheo general consumo de noviembre 2015</t>
  </si>
  <si>
    <t>Mantenimiento para bacheo general consumo de Diciembre  2015</t>
  </si>
  <si>
    <t>Mantenimiento para bacheo general consumo de Enero 2016</t>
  </si>
  <si>
    <t xml:space="preserve">Valvulas antifraude y sello foliado </t>
  </si>
  <si>
    <t>Equipo de roteccion para personal de sapasco</t>
  </si>
  <si>
    <t>FCO-1788</t>
  </si>
  <si>
    <t xml:space="preserve">Mantenimiento vehicular sistema aquatech </t>
  </si>
  <si>
    <t>FCO-1791</t>
  </si>
  <si>
    <t>FCO-1795</t>
  </si>
  <si>
    <t>FCO-1796</t>
  </si>
  <si>
    <t>FCO-1797</t>
  </si>
  <si>
    <t>FCO-1798</t>
  </si>
  <si>
    <t>FCO-1799</t>
  </si>
  <si>
    <t>Motor sumergible para pozo  en localidad de la boquilla de los perez</t>
  </si>
  <si>
    <t>CENTRO DE NEGOCIOS Y SERVICIOS MORE S.A. DE C.V</t>
  </si>
  <si>
    <t>FCO1810</t>
  </si>
  <si>
    <t>FCO1811</t>
  </si>
  <si>
    <t>FCO1812</t>
  </si>
  <si>
    <t>FCO1813</t>
  </si>
  <si>
    <t>FCO1814</t>
  </si>
  <si>
    <t>FCO1815</t>
  </si>
  <si>
    <t>Mnatenimiento sistema aquatech</t>
  </si>
  <si>
    <t>Mantenimiento en red de agua en localidad del saucillo de los perez</t>
  </si>
  <si>
    <t>FHQ2513</t>
  </si>
  <si>
    <t>Asesoria para actualizacion de nominas 2016</t>
  </si>
  <si>
    <t>Timbres fiscales digitales para emision de facturas electronicas</t>
  </si>
  <si>
    <t>AGUA SOLUCIONES S. DE RL MI</t>
  </si>
  <si>
    <t>Mantenimiento vehicular "vocho color blanco"</t>
  </si>
  <si>
    <t>Mantenimiento vehicular lubricantes "vocho color blanco"</t>
  </si>
  <si>
    <t>Mantenimiento vehicular Refacciones "chevrolet colorado"</t>
  </si>
  <si>
    <t>Mantenimiento vehicular lubricantes  "chevrolet colorado"</t>
  </si>
  <si>
    <t>Mantenimiento vehicular Refacciones "Vactor"</t>
  </si>
  <si>
    <t>Mantenimiento vehicular Lubricantes "Vactor"</t>
  </si>
  <si>
    <t>Mantenimiento vehicular Lubricantes "Nissan Blanca" Alcantarillado</t>
  </si>
  <si>
    <t>Mantenimiento vehicular Refacciones "Nissan Blanca" Alcantarillado</t>
  </si>
  <si>
    <t>Mantenimiento vehicular Refacciones "Toyota" tinta</t>
  </si>
  <si>
    <t>Mantenimiento vehicular Lubricantes "Toyota" tinta</t>
  </si>
  <si>
    <t>Mantenimiento vehicular Lubricantes "Cuatrimoto honda"</t>
  </si>
  <si>
    <t>Mantenimiento vehicular Refacciones "Cuatrimoto honda"</t>
  </si>
  <si>
    <t>Mantenimiento vehicular Lubricantes "Chevy luv"</t>
  </si>
  <si>
    <t>Mantenimiento vehicular Refacciones "Chevy luv"</t>
  </si>
  <si>
    <t>lubricantes</t>
  </si>
  <si>
    <t>Mantenimiento vehicular refacciones</t>
  </si>
  <si>
    <t>Mantenimiento vehicular Nissan Color Blanca</t>
  </si>
  <si>
    <t>CH. 1095</t>
  </si>
  <si>
    <t>Mantenimiento de cuatrimoto</t>
  </si>
  <si>
    <t>CH.1097</t>
  </si>
  <si>
    <t>CH.1095</t>
  </si>
  <si>
    <t>CH.1098</t>
  </si>
  <si>
    <t>A-1052</t>
  </si>
  <si>
    <t>A-1053</t>
  </si>
  <si>
    <t>A-1054</t>
  </si>
  <si>
    <t>A-1055</t>
  </si>
  <si>
    <t xml:space="preserve">Mantenimiento Agua  </t>
  </si>
  <si>
    <t>2589-F</t>
  </si>
  <si>
    <t>Mantenimiento de Alcantarillado</t>
  </si>
  <si>
    <t>2590-f</t>
  </si>
  <si>
    <t>Extension Alcantarillado Canoas de Abajo</t>
  </si>
  <si>
    <t>2591-F</t>
  </si>
  <si>
    <t>Extension de Agua Los Veliz</t>
  </si>
  <si>
    <t>2592-F</t>
  </si>
  <si>
    <t>Rehabilitacion camino a La Montosa</t>
  </si>
  <si>
    <t>2593-F</t>
  </si>
  <si>
    <t>Extension de Agua Canoas de Abajo</t>
  </si>
  <si>
    <t>2594-F</t>
  </si>
  <si>
    <t>Herramientas</t>
  </si>
  <si>
    <t>2595-F</t>
  </si>
  <si>
    <t>Mantenimiento Pozo Chihuahua</t>
  </si>
  <si>
    <t>2596-F</t>
  </si>
  <si>
    <t>2597-F</t>
  </si>
  <si>
    <t>Mantenimiento Agua</t>
  </si>
  <si>
    <t>2598-F</t>
  </si>
  <si>
    <t>D-9762</t>
  </si>
  <si>
    <t>Compra de medidores de Agua</t>
  </si>
  <si>
    <t>Combustible</t>
  </si>
  <si>
    <t>SOLUGAS SOLUCIONES EN GASOLINERAS S.A. DE C.V</t>
  </si>
  <si>
    <t>B -6215</t>
  </si>
  <si>
    <t>B-6216</t>
  </si>
  <si>
    <t>B-6217</t>
  </si>
  <si>
    <t>B-6218</t>
  </si>
  <si>
    <t>Mantenimiento Vehicular</t>
  </si>
  <si>
    <t>CH.1101</t>
  </si>
  <si>
    <t>CH.1099</t>
  </si>
  <si>
    <t>Combustible Motoneta</t>
  </si>
  <si>
    <t>Energia Electrica de San Nicolas</t>
  </si>
  <si>
    <t>Energia Electrica Las Golondrinas</t>
  </si>
  <si>
    <t>Pago de Hipoclorito de sodio al 13%</t>
  </si>
  <si>
    <t>Alineacion y rotacion de vehiculo</t>
  </si>
  <si>
    <t>Compra de impresora</t>
  </si>
  <si>
    <t xml:space="preserve"> Servicio a equipos de computo para mantenimiento</t>
  </si>
  <si>
    <t>compra de usb para area administrativa</t>
  </si>
  <si>
    <t>Mantenimiento vehicular  Refacciones "Toyota" tinta</t>
  </si>
  <si>
    <t>Pozo Hospital ELECTRICO</t>
  </si>
  <si>
    <t>Alimientos para personal de sapasco</t>
  </si>
  <si>
    <t>B-415093</t>
  </si>
  <si>
    <t>cubrir vacaciones encargado de bomba casallanta</t>
  </si>
  <si>
    <t>MARIA AUXILIO RENTERIA JARA</t>
  </si>
  <si>
    <t>B-415096</t>
  </si>
  <si>
    <t>B-415098</t>
  </si>
  <si>
    <t>B-415099</t>
  </si>
  <si>
    <t>cubrir vacaciones encargado de bomba sauz tostado</t>
  </si>
  <si>
    <t>Pago de conbustiible  Area tecnica "operativo" consumo Enero 2016</t>
  </si>
  <si>
    <t>Pago de conbustiible  Area tecnica "mantenimiento" consumo Enero 2016</t>
  </si>
  <si>
    <t>Pago de conbustiible  Area tecnica "vactor" consumo Enero 2016</t>
  </si>
  <si>
    <t>Pago de conbustiible  Area Administrativa</t>
  </si>
  <si>
    <t>Mantenimientovehicular toyota blanca y toyota tinto</t>
  </si>
  <si>
    <t>CH.1103</t>
  </si>
  <si>
    <t>JOSE LUIS NUÑO LAMAS</t>
  </si>
  <si>
    <t>RAMON ALONSO CARRILLO SANDOVAL</t>
  </si>
  <si>
    <t>Material electrico para pozo Aerouerto Coculitem</t>
  </si>
  <si>
    <t>Material electrico pozo Zapote de Abajo</t>
  </si>
  <si>
    <t>Material electrico rebombeo Golondrinas</t>
  </si>
  <si>
    <t>Material electrico para pozo Tulimic de Ramos</t>
  </si>
  <si>
    <t>Material electrico para pozo Carrizal</t>
  </si>
  <si>
    <t>Material electrico para pozo Plan de Canoas</t>
  </si>
  <si>
    <t>Material electrico para pozo San Nicolas</t>
  </si>
  <si>
    <t>Material electrico para pozo la Normal</t>
  </si>
  <si>
    <t>Material electrico rebombeo Tulimic de Guadalupe</t>
  </si>
  <si>
    <t>Material electrico general</t>
  </si>
  <si>
    <t>Reparacion de equipo radio portatil marca icom</t>
  </si>
  <si>
    <t>TELECOMUNICACIONES Y SERVICIOS INTEGRADOS, S.A. DE C.V</t>
  </si>
  <si>
    <t>2618-F</t>
  </si>
  <si>
    <t>Papeleria y equipo de oficina</t>
  </si>
  <si>
    <t>A-812</t>
  </si>
  <si>
    <t>area  direccion</t>
  </si>
  <si>
    <t>Compra de cubiertos para consejo</t>
  </si>
  <si>
    <t>NUEVA WALMART DE MEXICO, S. DE RL DE CV.</t>
  </si>
  <si>
    <t>IMAUK3311</t>
  </si>
  <si>
    <t>Equipo de proteccion para personal de sapasco</t>
  </si>
  <si>
    <t>CALZADO DE TRABAJO, S.A. DE C.V</t>
  </si>
  <si>
    <t>Mantenimiento general Alcantarillado</t>
  </si>
  <si>
    <t>A-5173</t>
  </si>
  <si>
    <t>A-5172</t>
  </si>
  <si>
    <t>Embobinado equipo de bombeo</t>
  </si>
  <si>
    <t>Cubrir vacaciones de encargado de bomba en localidad de los huizar</t>
  </si>
  <si>
    <t>MARIA DEL ROSARIO MEDRANO HERNANDEZ</t>
  </si>
  <si>
    <t>B-415100</t>
  </si>
  <si>
    <t>B-415101</t>
  </si>
  <si>
    <t>B-415102</t>
  </si>
  <si>
    <t>MARIA GUADALUPE MONTOYA JUAREZ</t>
  </si>
  <si>
    <t>H. AYUNTAMIENTO DE COLOTLAN</t>
  </si>
  <si>
    <t>Horas extras a trabajadores del H. Ayuntamiento de colotlan</t>
  </si>
  <si>
    <t>CH.1107</t>
  </si>
  <si>
    <t>A-1080</t>
  </si>
  <si>
    <t>A-1081</t>
  </si>
  <si>
    <t>Fuente de poder area comercial</t>
  </si>
  <si>
    <t>Equipo de computo direccion</t>
  </si>
  <si>
    <t>Llantas para vehiculo toyota tinta</t>
  </si>
  <si>
    <t>Llantas para vehiculo chevrolet colorado</t>
  </si>
  <si>
    <t>CH.1108</t>
  </si>
  <si>
    <t>compra de articulos para vento dia mundial de agua</t>
  </si>
  <si>
    <t>MEGA ABARROTES DEL NORTE S.A. DE C.V.</t>
  </si>
  <si>
    <t>F-1118</t>
  </si>
  <si>
    <t>F-1119</t>
  </si>
  <si>
    <t>A-63</t>
  </si>
  <si>
    <t>LETICIA OLVERA DORIA</t>
  </si>
  <si>
    <t>ISAMEL GALVEZ FRAIRE</t>
  </si>
  <si>
    <t>Pago de conbustiible  Area tecnica "operativo" consumo Febrero 2016</t>
  </si>
  <si>
    <t>Pago de conbustiible  Area tecnica "mantenimiento" consumo Febrero 2016</t>
  </si>
  <si>
    <t>Pago de conbustiible  Area tecnica "vactor" consumo Febrero 2016</t>
  </si>
  <si>
    <t>Pago de conbustiible  Area Administrativa Febrero</t>
  </si>
  <si>
    <t>Pago de conbustiible  Area Direccion Febrero</t>
  </si>
  <si>
    <t>b-6706</t>
  </si>
  <si>
    <t>b-6707</t>
  </si>
  <si>
    <t>b-6708</t>
  </si>
  <si>
    <t>b-6709</t>
  </si>
  <si>
    <t>b-6710</t>
  </si>
  <si>
    <t>CH.1110</t>
  </si>
  <si>
    <t>Mantenimiento motoneta y cuatrimoto Honda</t>
  </si>
  <si>
    <t>JOSE GUADALUPE FLORES BARRIO</t>
  </si>
  <si>
    <t>2678-F</t>
  </si>
  <si>
    <t>2679-F</t>
  </si>
  <si>
    <t>Material Mantenimiento General Alcantarillado</t>
  </si>
  <si>
    <t>Extencion en red drenaje en calle Gardenias</t>
  </si>
  <si>
    <t>2680-F</t>
  </si>
  <si>
    <t>2681-F</t>
  </si>
  <si>
    <t>2682-F</t>
  </si>
  <si>
    <t>2683-F</t>
  </si>
  <si>
    <t>Salida nueva a depocito de Lomas de la cruz</t>
  </si>
  <si>
    <t>Material Mantenimiento General Agua potable</t>
  </si>
  <si>
    <t>Papeleria y Utiles para la oficina area direccion</t>
  </si>
  <si>
    <t>Papeleria y Utiles para la oficina area administrativa</t>
  </si>
  <si>
    <t>Papeleria y Utiles para la oficina area comercial</t>
  </si>
  <si>
    <t>Papeleria y Utiles para la oficina area tecnica</t>
  </si>
  <si>
    <t>Pago de conbustiible  Area tecnica "operativo" consumo Marzo 2016</t>
  </si>
  <si>
    <t>Pago de conbustiible  Area tecnica "mantenimiento" consumo Marzo 2016</t>
  </si>
  <si>
    <t>Pago de conbustiible  Area tecnica "vactor" consumo Marzo 2016</t>
  </si>
  <si>
    <t>Pago de conbustiible  Area Administrativa consumo mes de Marzo</t>
  </si>
  <si>
    <t>Pago de conbustiible  Area Direccion consumo mes de marzo</t>
  </si>
  <si>
    <t>b-6938</t>
  </si>
  <si>
    <t>b-6939</t>
  </si>
  <si>
    <t>b-6940</t>
  </si>
  <si>
    <t>b-6941</t>
  </si>
  <si>
    <t>b-6942</t>
  </si>
  <si>
    <t>Pago de impuestos del mes de Febrero</t>
  </si>
  <si>
    <t>Hipoclorito de sodio al 13% consumo del mes de febrero 2016</t>
  </si>
  <si>
    <t>Cubrir vacaciones encargado de bomba boquilla de los perez</t>
  </si>
  <si>
    <t>MAURILIO PERES CAMACHO</t>
  </si>
  <si>
    <t>B-415103</t>
  </si>
  <si>
    <t>B-415104</t>
  </si>
  <si>
    <t>DECLARACION COMPLEMENTARIA POR PERIODO DEL MES DE ENERO</t>
  </si>
  <si>
    <t>Horas extras a trabajadores personal de sapasco</t>
  </si>
  <si>
    <t>CH.1106</t>
  </si>
  <si>
    <t>SAPASCO</t>
  </si>
  <si>
    <t xml:space="preserve">Compra de coronas florales </t>
  </si>
  <si>
    <t>SERVANDO HERNANDEZ CRUZ</t>
  </si>
  <si>
    <t>*****</t>
  </si>
  <si>
    <t>tramites por devolucion de IVA por mes de Junio 2015</t>
  </si>
  <si>
    <t>tramites por devolucion de IVA por mes de Febrero 2015</t>
  </si>
  <si>
    <t>tramites por devolucion de IVA por mes de Septiembre 2015</t>
  </si>
  <si>
    <t>CH.1112</t>
  </si>
  <si>
    <t>Compra de equipo de computo para area comercial</t>
  </si>
  <si>
    <t>CH.1113</t>
  </si>
  <si>
    <t>A-1104</t>
  </si>
  <si>
    <t>JOSE LEON ROBLES ROBLES</t>
  </si>
  <si>
    <t>A-435</t>
  </si>
  <si>
    <t>Mantenimiento equipo aquatech</t>
  </si>
  <si>
    <t>CAMIONERA DEL CENTRO, S.A. DE C.V</t>
  </si>
  <si>
    <t>H5T10653</t>
  </si>
  <si>
    <t xml:space="preserve">Mantenimiento equipo aquatech sensor arbol </t>
  </si>
  <si>
    <t>H57T10662</t>
  </si>
  <si>
    <t>CH.1116</t>
  </si>
  <si>
    <t>BOMBA SUMERGIBLE TULIMIC DE GUADALUPE</t>
  </si>
  <si>
    <t>Horas extras trabajadores sapasco</t>
  </si>
  <si>
    <t>Horas extras trabajadores H. ayuntamiento</t>
  </si>
  <si>
    <t>arrancador para equipo en la boquilla de los perez</t>
  </si>
  <si>
    <t>depuracion de cuentas y carga de tarifas</t>
  </si>
  <si>
    <t>ZELTZIN CONSULTORES S.A. DE C.V</t>
  </si>
  <si>
    <t>F-400</t>
  </si>
  <si>
    <t>FPJ12215617</t>
  </si>
  <si>
    <t>FPJ12215631</t>
  </si>
  <si>
    <t>FPJ12215637</t>
  </si>
  <si>
    <t>FPJ12215668</t>
  </si>
  <si>
    <t>FPJ12215669</t>
  </si>
  <si>
    <t>FPJ12248289</t>
  </si>
  <si>
    <t>FPJ12248291</t>
  </si>
  <si>
    <t>FPJ12248292</t>
  </si>
  <si>
    <t>FPJ12248300</t>
  </si>
  <si>
    <t>FPJ12248301</t>
  </si>
  <si>
    <t>FPJ12248302</t>
  </si>
  <si>
    <t>FPJ12248305</t>
  </si>
  <si>
    <t>FPJ12248309</t>
  </si>
  <si>
    <t>FPJ12248317</t>
  </si>
  <si>
    <t>FPJ12248318</t>
  </si>
  <si>
    <t>Impuestos por parte del periodo de marzo</t>
  </si>
  <si>
    <t>LLANTAS DE ZACATECAS, S.A. DE C.V</t>
  </si>
  <si>
    <t>F-Z14379</t>
  </si>
  <si>
    <t>Combustible Mantenimiento</t>
  </si>
  <si>
    <t xml:space="preserve">Combustible Operativo </t>
  </si>
  <si>
    <t>Combustible Diesel Vactor</t>
  </si>
  <si>
    <t>F-15510</t>
  </si>
  <si>
    <t>F-15511</t>
  </si>
  <si>
    <t>F-15512</t>
  </si>
  <si>
    <t>Toner para area comercial</t>
  </si>
  <si>
    <t>f-b0003322</t>
  </si>
  <si>
    <t>Mantenimiento agua general</t>
  </si>
  <si>
    <t>f-2755</t>
  </si>
  <si>
    <t>Mantenimiento alcantarillado</t>
  </si>
  <si>
    <t>f-2756</t>
  </si>
  <si>
    <t>Extencion red de agua canoas de abajo</t>
  </si>
  <si>
    <t>f-2757</t>
  </si>
  <si>
    <t>Linea de conduccion el Refugio</t>
  </si>
  <si>
    <t>f-2758</t>
  </si>
  <si>
    <t>Tomas drenaje leal sanabria</t>
  </si>
  <si>
    <t>f-2759</t>
  </si>
  <si>
    <t>f-2760</t>
  </si>
  <si>
    <t>F-15654</t>
  </si>
  <si>
    <t>F-15655</t>
  </si>
  <si>
    <t>Combustible Direccion</t>
  </si>
  <si>
    <t>F-15657</t>
  </si>
  <si>
    <t>Mantenimiento pozos accesorios para clorar</t>
  </si>
  <si>
    <t>F-0384</t>
  </si>
  <si>
    <t>REFRENDO VEHICULAR CHEVROLET COLORADO</t>
  </si>
  <si>
    <t>REFRENDO VEHICULAR VOLKSWAGEN</t>
  </si>
  <si>
    <t>REFRENDO VEHICULAR CHEY LUV</t>
  </si>
  <si>
    <t>D-10186</t>
  </si>
  <si>
    <t>D-10187</t>
  </si>
  <si>
    <t>F-0385</t>
  </si>
  <si>
    <t>Servicio y rotacion de neumaticos</t>
  </si>
  <si>
    <t>tarjeta telcel area tecnica</t>
  </si>
  <si>
    <t>tarjeta telcel area direccion</t>
  </si>
  <si>
    <t>Hipoclorito de sodio al 13 % consumo del mes de Abril</t>
  </si>
  <si>
    <t>ALEJANDRO JAVIER ORTEGA DE SANTIAGO</t>
  </si>
  <si>
    <t>mantenimiento vehicular galon de anticongelante</t>
  </si>
  <si>
    <t>Compra de accesorios para evento del agua</t>
  </si>
  <si>
    <t>CH.1120</t>
  </si>
  <si>
    <t>FPJ12304636</t>
  </si>
  <si>
    <t>FPJ12304637</t>
  </si>
  <si>
    <t>Gravarena y arena para bacheo general</t>
  </si>
  <si>
    <t>A-122</t>
  </si>
  <si>
    <t>LIQUIDACION A BOMBERO LOCALIDAD DEL CARRIZAL</t>
  </si>
  <si>
    <t>RIGOBERTO CEBALLOS AVILA</t>
  </si>
  <si>
    <t>Papeleria para oficina area comercial</t>
  </si>
  <si>
    <t>Papeleria para oficina area direccion</t>
  </si>
  <si>
    <t>Papeleria para oficina area dadministrativa</t>
  </si>
  <si>
    <t>Renta de maquinaria en rehabilitacion red agua camino a la montoza</t>
  </si>
  <si>
    <t>CHE.1124</t>
  </si>
  <si>
    <t>CARLOS GUTIERREZ GONZALES</t>
  </si>
  <si>
    <t>Materiales para evento cultura del agua 2016</t>
  </si>
  <si>
    <t>Valvula exulpulsoras mantenimiento red</t>
  </si>
  <si>
    <t>Compra de alimentos para evento cultura del agua</t>
  </si>
  <si>
    <t>Alimentos para trabajadores en obra</t>
  </si>
  <si>
    <t>MARIA ELENA HUERTA SANCHEZ</t>
  </si>
  <si>
    <t>Rifa pronto pago 2016 celular LG</t>
  </si>
  <si>
    <t>CH.1125</t>
  </si>
  <si>
    <t>CH.1126</t>
  </si>
  <si>
    <t>A-1130</t>
  </si>
  <si>
    <t>CH.1127</t>
  </si>
  <si>
    <t>SUSANA RUBALCABA MERCADO</t>
  </si>
  <si>
    <t>Rifa pronto pago 2016 laptop y mini ipad</t>
  </si>
  <si>
    <t>Rifa pronto pago 2016 Muebles y electrodomesticos</t>
  </si>
  <si>
    <t>CH.1130</t>
  </si>
  <si>
    <t xml:space="preserve">Tapas de registro para alcantarillado </t>
  </si>
  <si>
    <t>JOSE RICARDO GAETA DE LEON</t>
  </si>
  <si>
    <t>Mantenimiento de pozo en localidad del saucillo de los perez</t>
  </si>
  <si>
    <t>Combustible area administrativa</t>
  </si>
  <si>
    <t>Arreglo de anuncio bacheo</t>
  </si>
  <si>
    <t>base para la bomba del pozo de las fuentes</t>
  </si>
  <si>
    <t>caja de herramientas para vechiculos</t>
  </si>
  <si>
    <t>Mantenimiento de equipo aquatech</t>
  </si>
  <si>
    <t>Renta de grua para retiro de equipo en pozo santiago tlaltelolco</t>
  </si>
  <si>
    <t>JOSE ANTONIO RUIZ MEZA</t>
  </si>
  <si>
    <t>268-A</t>
  </si>
  <si>
    <t>Renta de grua para retiro de equipo en pozo carrizal</t>
  </si>
  <si>
    <t>269-A</t>
  </si>
  <si>
    <t>Equipo de bombeo en localidad del tulimic del rosario</t>
  </si>
  <si>
    <t>hipoclorito de sodio al 13 % consumo mayo 2016</t>
  </si>
  <si>
    <t>2810-f</t>
  </si>
  <si>
    <t>material mantenimiento en red de Agua  localidad el refugio</t>
  </si>
  <si>
    <t>2811-f</t>
  </si>
  <si>
    <t>Material mantenimiento en red de Agua la montonsa</t>
  </si>
  <si>
    <t>2812-f</t>
  </si>
  <si>
    <t>2813-f</t>
  </si>
  <si>
    <t>Extencion red Alcantarillado Privada Juarez</t>
  </si>
  <si>
    <t>2814-f</t>
  </si>
  <si>
    <t>Mantenimiento red alcantarillado en santiago tlaltelolco las trojes</t>
  </si>
  <si>
    <t>2815-f</t>
  </si>
  <si>
    <t>2816-f</t>
  </si>
  <si>
    <t>2817-f</t>
  </si>
  <si>
    <t>Renta de maquinaria en rehabilitacion red  Canoas de abajo</t>
  </si>
  <si>
    <t>Renta de maquinaria en rehabilitacion red Lomas de oriente</t>
  </si>
  <si>
    <t>CH.1134</t>
  </si>
  <si>
    <t>JOSE JAIME PINEDO ESCALERA</t>
  </si>
  <si>
    <t>Equipo de bombeo en manatial de casallanta</t>
  </si>
  <si>
    <t>DISTRIBUIDORA DE AQUAEQUIPOS, SA DE CV</t>
  </si>
  <si>
    <t>Toner area administrativa</t>
  </si>
  <si>
    <t xml:space="preserve">Adquisicion de recibos para cobro de servicio </t>
  </si>
  <si>
    <t>Boletos para rifa pronto pago 2016</t>
  </si>
  <si>
    <t>Material mantenimiento general agua potable</t>
  </si>
  <si>
    <t>Material mantenimiento geneal alcantarillado</t>
  </si>
  <si>
    <t>Material mantenimiento pozos</t>
  </si>
  <si>
    <t>Combustible Area administrativa</t>
  </si>
  <si>
    <t>Combustible Area comercial</t>
  </si>
  <si>
    <t>Impuestos por parte del perdiodo del mes de abril 2016</t>
  </si>
  <si>
    <t>CH.1135</t>
  </si>
  <si>
    <t>Ayuda con tarjeta telcel para bombero en localidad de la boquilla de los perez</t>
  </si>
  <si>
    <t>Mantenimiento Bicicleta de bombero en localidad de la boquilla de los perez</t>
  </si>
  <si>
    <t>RIGOBERTO SANCHEZ GAETA</t>
  </si>
  <si>
    <t>Pago vacaciones bombero localidad de san nicolas</t>
  </si>
  <si>
    <t>PATRICIA PACHECO ROSALES</t>
  </si>
  <si>
    <t>Pago vacaciones bombero localidad  san nicolas</t>
  </si>
  <si>
    <t>Compra de material mantenimiento oficina ( ladrillos)</t>
  </si>
  <si>
    <t>JORGE LARES ESCOBEDO</t>
  </si>
  <si>
    <t>JUAN ANTONIO SOLANO DIAZ</t>
  </si>
  <si>
    <t>Pago vacaciones operador pozos cabecera municipal colotlan</t>
  </si>
  <si>
    <t>MANTENIMIENTO BACHEO GENERAL</t>
  </si>
  <si>
    <t>CH.1123</t>
  </si>
  <si>
    <t>Renta de grua para retiro e instalacion de equipo de bombeo en pozo profundo la Normal.</t>
  </si>
  <si>
    <t>A-272</t>
  </si>
  <si>
    <t>Renta de grua para retiro e instalacion de equipo de bombeo en pozo profundo en la localidad de el Zapote.</t>
  </si>
  <si>
    <t>A-273</t>
  </si>
  <si>
    <t>Reparacion de Cremallera de Toyota Blanca</t>
  </si>
  <si>
    <t>CH.1141</t>
  </si>
  <si>
    <t>Pago de energia electrica de pozo El Carrizal</t>
  </si>
  <si>
    <t>PJ12512903</t>
  </si>
  <si>
    <t>Servicio General Lavado y Aspirado</t>
  </si>
  <si>
    <t>ALFREDO SANDOVAL NAJAR</t>
  </si>
  <si>
    <t>Mto Vactor (Rotocamara Delantera 4300-4400)</t>
  </si>
  <si>
    <t>F-33039</t>
  </si>
  <si>
    <t>Matenimiento del Vactor</t>
  </si>
  <si>
    <t>MANGUERAS Y CONEXIONES HIDRAULICAS DE SAN LUIS SA DE CV</t>
  </si>
  <si>
    <t>ZCM-2004935</t>
  </si>
  <si>
    <t>Mantemiento del Vactor</t>
  </si>
  <si>
    <t>F-3600</t>
  </si>
  <si>
    <t xml:space="preserve">Mantenimiento General </t>
  </si>
  <si>
    <t>F-3601</t>
  </si>
  <si>
    <t>Herramientas de menor para mantenimiento</t>
  </si>
  <si>
    <t>F-3602</t>
  </si>
  <si>
    <t>Mto Vaactor (Manguera Rotocamara Delantera)</t>
  </si>
  <si>
    <t>F-33084</t>
  </si>
  <si>
    <t>Impresiones a color para evento del Dia Mundial del Agua</t>
  </si>
  <si>
    <t>F-1F40</t>
  </si>
  <si>
    <t>Alimentos para Trabjadores</t>
  </si>
  <si>
    <t>NA</t>
  </si>
  <si>
    <t>Energia Elctrica de Pozo de Chihuahua</t>
  </si>
  <si>
    <t>PJ12577212</t>
  </si>
  <si>
    <t>Energia Electrica de Pozo Prolongacion Marcos Escobedo</t>
  </si>
  <si>
    <t>F-PJ12577223</t>
  </si>
  <si>
    <t>Energia Electrica de Pozo San Pascual km1 Hospital</t>
  </si>
  <si>
    <t>F-PJ131110656031</t>
  </si>
  <si>
    <t>Energia Electrica de Bombeo en Canoas</t>
  </si>
  <si>
    <t>F-PJ12577249</t>
  </si>
  <si>
    <t>Energia Electrica de Pozo Santiago Tlaltelolco</t>
  </si>
  <si>
    <t>F-PJ12577251</t>
  </si>
  <si>
    <t>Energia Electrica de Pozo El Plan Canoas</t>
  </si>
  <si>
    <t>F-PJ12577252</t>
  </si>
  <si>
    <t>Pago de Horas Extra de la primer quincena de Junio 2016</t>
  </si>
  <si>
    <t>CH.1139</t>
  </si>
  <si>
    <t>CH 1139</t>
  </si>
  <si>
    <t>CH. 1144</t>
  </si>
  <si>
    <t>Asesoria en Materia de Contabilidad Gubernamental</t>
  </si>
  <si>
    <t>F-1357</t>
  </si>
  <si>
    <t>Refacciones Pozos Diafragma y ferulas amarilla</t>
  </si>
  <si>
    <t>LEONEL CAMPOS NUÑEZ</t>
  </si>
  <si>
    <t>F-412</t>
  </si>
  <si>
    <t>Consumo de Combustible Operativo</t>
  </si>
  <si>
    <t>SERVICIOS MANA S.A. DE C.V.</t>
  </si>
  <si>
    <t>F-17112</t>
  </si>
  <si>
    <t>Consumo de Combustible Mantenimiento</t>
  </si>
  <si>
    <t>F-17113</t>
  </si>
  <si>
    <t>Consumo de Diesel</t>
  </si>
  <si>
    <t>F-17114</t>
  </si>
  <si>
    <t>Consumo Combustible Comercial</t>
  </si>
  <si>
    <t>F-17115</t>
  </si>
  <si>
    <t>Mantenimiento de Vactor</t>
  </si>
  <si>
    <t>F-B35C</t>
  </si>
  <si>
    <t>CH.1146</t>
  </si>
  <si>
    <t>Alimentos para Trabajadores</t>
  </si>
  <si>
    <t>POLLO SELECTO BENNY</t>
  </si>
  <si>
    <t>F-3110</t>
  </si>
  <si>
    <t>Arrancador Tension Reducida Los Huizar</t>
  </si>
  <si>
    <t>F-848</t>
  </si>
  <si>
    <t>Bomba Sumergible para Zapote de Abajo</t>
  </si>
  <si>
    <t>F-849</t>
  </si>
  <si>
    <t>Pago de Servicios del Pozo deL Saucillo de los Perez</t>
  </si>
  <si>
    <t>F-PJ12604716</t>
  </si>
  <si>
    <t>Pago de Servicios del Pozo de Boquilla de Los Perez</t>
  </si>
  <si>
    <t>F-PJ12604718</t>
  </si>
  <si>
    <t>Pago de Servicios de Pozo de Mesa de Coculitem</t>
  </si>
  <si>
    <t>F-PJ12604719</t>
  </si>
  <si>
    <t>Pago de Servicios de Pozo de Los Huizar Cartagenas</t>
  </si>
  <si>
    <t>F-PJ12604723</t>
  </si>
  <si>
    <t>Pago de Servicios de Rebombeo Tulimic de Guadalupe</t>
  </si>
  <si>
    <t>F-PJ12604724</t>
  </si>
  <si>
    <t>Pago de Servicios de Pozo de Zapote de Abajo</t>
  </si>
  <si>
    <t>F-PJ12604727</t>
  </si>
  <si>
    <t>Pago de Servicios de Pozo de Plan de Huizar Tulimic de Ramos-Tulimic de Guadalupe</t>
  </si>
  <si>
    <t>F-PJ12604730</t>
  </si>
  <si>
    <t>Pago de Servicios de Manantial Agua Caliente Casallanta</t>
  </si>
  <si>
    <t>F-PJ12604737</t>
  </si>
  <si>
    <t>Pago de Servicios de Manantial B2 Agua Caliente Casallanta</t>
  </si>
  <si>
    <t>F-PJ12604738</t>
  </si>
  <si>
    <t>Pago de Alimentos para Trabajadores</t>
  </si>
  <si>
    <t>ELVA DURON ADAME</t>
  </si>
  <si>
    <t>Pago de Arrancador para Canoas de Arriba</t>
  </si>
  <si>
    <t>F-A3524</t>
  </si>
  <si>
    <t>Pago de Consumo de Combustible Operativo</t>
  </si>
  <si>
    <t>F-17267</t>
  </si>
  <si>
    <t>Pago de Consumo Combustible Operatiivo</t>
  </si>
  <si>
    <t>F-B8881</t>
  </si>
  <si>
    <t>Pago de Consumo Combustible Mantenimiento</t>
  </si>
  <si>
    <t>F-B8882</t>
  </si>
  <si>
    <t>Pago de Consumo Diesel</t>
  </si>
  <si>
    <t>F-B8883</t>
  </si>
  <si>
    <t>Pago de Consumo Combustible Area Administrativa</t>
  </si>
  <si>
    <t>F-B8884</t>
  </si>
  <si>
    <t>F-B8885</t>
  </si>
  <si>
    <t>Pago de Consumo Combustible Direccion</t>
  </si>
  <si>
    <t>F-B8886</t>
  </si>
  <si>
    <t>Horas extras del H. Ayuntamineto de Colotlan</t>
  </si>
  <si>
    <t>F-196</t>
  </si>
  <si>
    <t>Pago de Mantenimiento General Agua Potable</t>
  </si>
  <si>
    <t>F-2907</t>
  </si>
  <si>
    <t>Pago de Mto Barranca Manantial Casallanta</t>
  </si>
  <si>
    <t>F-2908</t>
  </si>
  <si>
    <t>Pago a Mto Calle Fco J Mujica</t>
  </si>
  <si>
    <t>F-2909</t>
  </si>
  <si>
    <t>Pago de Mantenimiento General de Alcantarillado</t>
  </si>
  <si>
    <t>F-2910</t>
  </si>
  <si>
    <t>Pago de Flotador para La Capilla</t>
  </si>
  <si>
    <t>f-2911</t>
  </si>
  <si>
    <t>Pago de Servicios por Rebombeo Tulimic del Rosario</t>
  </si>
  <si>
    <t>F-PJ12655464</t>
  </si>
  <si>
    <t>Pago de Servicios de Pozo San Nicolas</t>
  </si>
  <si>
    <t>F-PJ12662671</t>
  </si>
  <si>
    <t>Pago de Servicios de Rebombeo Camellon Victoriano Huerta, Las Golondrinas</t>
  </si>
  <si>
    <t>F-PJ12662672</t>
  </si>
  <si>
    <t>Pago de Vasos Jaiboleros para Constante Junta de Consejo</t>
  </si>
  <si>
    <t>F-1184</t>
  </si>
  <si>
    <t>F-419</t>
  </si>
  <si>
    <t>Pago por herramienta de trabajo</t>
  </si>
  <si>
    <t>F-A6028</t>
  </si>
  <si>
    <t>Pago por Mantenimiento de Vehiculo (Alineacion)</t>
  </si>
  <si>
    <t>F-4378</t>
  </si>
  <si>
    <t>F-210</t>
  </si>
  <si>
    <t>NO. DE PAGO</t>
  </si>
  <si>
    <t>FECHA DE FACTURA</t>
  </si>
  <si>
    <t xml:space="preserve">FECHA DE PAGO </t>
  </si>
  <si>
    <t>UNIDAD DE TRANSPARENCIA SAPASCO</t>
  </si>
  <si>
    <t>GIRO COMERCIAL</t>
  </si>
  <si>
    <t>Mto de Vehiculo</t>
  </si>
  <si>
    <t>BEATRIZ RAMIREZ CASTAÑEDA</t>
  </si>
  <si>
    <t>Recarga Amigo Telcel Para Bombero</t>
  </si>
  <si>
    <t>Pago de Energia Electrica Mesa de Flores Carcamo</t>
  </si>
  <si>
    <t>COMISION FEDERAL DE ELECTRICIDAD</t>
  </si>
  <si>
    <t>PJ12682228</t>
  </si>
  <si>
    <t>Pago de Energia Electrica El Carrizal</t>
  </si>
  <si>
    <t>PJ12686875</t>
  </si>
  <si>
    <t>Compra de Material Electrico</t>
  </si>
  <si>
    <t>TELECONTROLES DE GUADALAJARA SA DE CV</t>
  </si>
  <si>
    <t>Pago Recibo CFE Oficina</t>
  </si>
  <si>
    <t>PJ12696615</t>
  </si>
  <si>
    <t>Pago Recibo Telefono Oficina</t>
  </si>
  <si>
    <t>Telefonos de Mexico S.A. de C.V.</t>
  </si>
  <si>
    <t>B9309</t>
  </si>
  <si>
    <t>Consumo de Combustible para Mantenimiento</t>
  </si>
  <si>
    <t>B9310</t>
  </si>
  <si>
    <t>Consumo Diesel</t>
  </si>
  <si>
    <t>B9311</t>
  </si>
  <si>
    <t>Consumo Combustible Administrativa</t>
  </si>
  <si>
    <t>B9312</t>
  </si>
  <si>
    <t>B9313</t>
  </si>
  <si>
    <t>Consumo Combustible Direccion</t>
  </si>
  <si>
    <t>B9314</t>
  </si>
  <si>
    <t>Pago de Cuñon para Mantenimiento</t>
  </si>
  <si>
    <t>CHQ.43</t>
  </si>
  <si>
    <t>CARLOS GUTIERREZ GONZALEZ</t>
  </si>
  <si>
    <t>7091B5</t>
  </si>
  <si>
    <t>Pago de Alimentos (viaticos)</t>
  </si>
  <si>
    <t>Pago de Impuestos del mes de Mayo del 2016</t>
  </si>
  <si>
    <t>Pago Recibo CFE Pozo Hospital</t>
  </si>
  <si>
    <t>PJ12756916</t>
  </si>
  <si>
    <t>Pago Recibo CFE Pozo Coculitem</t>
  </si>
  <si>
    <t>PJ12770103</t>
  </si>
  <si>
    <t>Pago de Energia Electrica Pozo Zapote de Abajo</t>
  </si>
  <si>
    <t>PJ12786810</t>
  </si>
  <si>
    <t>Pago Recibo CFE Pozo Chihuahua</t>
  </si>
  <si>
    <t>PJ12756902</t>
  </si>
  <si>
    <t>Pago Recibo CFE Pozo Santiago Tlaltelolco</t>
  </si>
  <si>
    <t>PJ12756937</t>
  </si>
  <si>
    <t>Pago Recibo CFE Pozo E l Plan</t>
  </si>
  <si>
    <t>PJ12756938</t>
  </si>
  <si>
    <t>Pago Recibo CFE Pozo Saucillo de los Perez</t>
  </si>
  <si>
    <t>PJ12786800</t>
  </si>
  <si>
    <t>Pago Recibo CFE Pozo Los Huizar</t>
  </si>
  <si>
    <t>PJ12786806</t>
  </si>
  <si>
    <t>Pago de Energia Electrica (Tulimic de Guadalupe)</t>
  </si>
  <si>
    <t>PJ12786807</t>
  </si>
  <si>
    <t>Pago Recibo CFE Pozo Tulimic de Ramos</t>
  </si>
  <si>
    <t>PJ12786813</t>
  </si>
  <si>
    <t>Pago de Horas Extra Personal Ayuntamiento</t>
  </si>
  <si>
    <t>MUNICIPIO DE COLOTLAN JALISCO</t>
  </si>
  <si>
    <t>Mto de Linea Principal en Calle Paseo y Obregon</t>
  </si>
  <si>
    <t>2969F</t>
  </si>
  <si>
    <t>Fuga en Linea Principal Hidalgo y Ramon Corona</t>
  </si>
  <si>
    <t>2970F</t>
  </si>
  <si>
    <t>Sondeo Linea de Agua</t>
  </si>
  <si>
    <t>2971F</t>
  </si>
  <si>
    <t>Mantenimiento Alcantarillado</t>
  </si>
  <si>
    <t>2972F</t>
  </si>
  <si>
    <t>Rehabilitacion Calle Tejon Tochopa</t>
  </si>
  <si>
    <t>2973F</t>
  </si>
  <si>
    <t>Herramientas Menores</t>
  </si>
  <si>
    <t>2974F</t>
  </si>
  <si>
    <t>Pago de Equipo de Proteccion</t>
  </si>
  <si>
    <t>2975F</t>
  </si>
  <si>
    <t>Mantenimiento General Agua</t>
  </si>
  <si>
    <t>2976F</t>
  </si>
  <si>
    <t>Pago Recibo CFE Pozo La Normal</t>
  </si>
  <si>
    <t>PJ-12756912</t>
  </si>
  <si>
    <t>Pago Recibo CFE Pozo Casallanta 1</t>
  </si>
  <si>
    <t>PJ12786820</t>
  </si>
  <si>
    <t>Pago de Energia Electrica (Casallanta 2).</t>
  </si>
  <si>
    <t>PJ12786821</t>
  </si>
  <si>
    <t>Pago de Recibo CFE Pozo La Boquilla de los Perez</t>
  </si>
  <si>
    <t>PJ12786802</t>
  </si>
  <si>
    <t>Pago Recibo CFE Pozo San Nicolas</t>
  </si>
  <si>
    <t>PJ12836286</t>
  </si>
  <si>
    <t>Pago Recibo CFE Pozo Las Golondrinas</t>
  </si>
  <si>
    <t>PJ12836287</t>
  </si>
  <si>
    <t>Pago de Tapa para Registro de Agua</t>
  </si>
  <si>
    <t>A6213</t>
  </si>
  <si>
    <t>Pago de Solera</t>
  </si>
  <si>
    <t>A6211</t>
  </si>
  <si>
    <t>Pago de Refacciones para Bombas Dosificadoras</t>
  </si>
  <si>
    <t>Pago Recibo CFE Pozo Canoas</t>
  </si>
  <si>
    <t>PJ12756935</t>
  </si>
  <si>
    <t>Pago de Motor para Casallanta</t>
  </si>
  <si>
    <t>CENTRO DE NEGOCIOS Y SERVICIOS MORE SA DE CV</t>
  </si>
  <si>
    <t>Consumo de Combustible en el Area Operativa</t>
  </si>
  <si>
    <t>B9988</t>
  </si>
  <si>
    <t>B9989</t>
  </si>
  <si>
    <t>B-9990</t>
  </si>
  <si>
    <t>Consumo de Combustible Area Administrativa</t>
  </si>
  <si>
    <t>B-9992</t>
  </si>
  <si>
    <t>Consumo de Combustible Area Comercial</t>
  </si>
  <si>
    <t>B-9993</t>
  </si>
  <si>
    <t>Consumo de Combustible Area Direccion</t>
  </si>
  <si>
    <t>B-9994</t>
  </si>
  <si>
    <t>Pago de Cemento para Bacheo de Mayo, Junio y Julio</t>
  </si>
  <si>
    <t>Pago de Motor Sumergible Para Pozo los Huizar</t>
  </si>
  <si>
    <t>Pago de Telefono de Oficina</t>
  </si>
  <si>
    <t>Pago a ant. Reparacion de cuerpo de bomba sumergible</t>
  </si>
  <si>
    <t>DISTRIBUIDORA DE AQUAEQUIPOS SA DE CV</t>
  </si>
  <si>
    <t>A-3597</t>
  </si>
  <si>
    <t>Pago de Horas Extra Para Personal de Ayuntamiento</t>
  </si>
  <si>
    <t>MUNICIPIO DE COLOTLAN JAL</t>
  </si>
  <si>
    <t>Pago de Material Electrico</t>
  </si>
  <si>
    <t>F-3042</t>
  </si>
  <si>
    <t>Pago de Material de Mantenimiento Agua</t>
  </si>
  <si>
    <t>F-3041</t>
  </si>
  <si>
    <t>Pago Mantenimiento Alcantarillado</t>
  </si>
  <si>
    <t>F-3043</t>
  </si>
  <si>
    <t>Pago Motor Sumergible Saucillo de los Perez</t>
  </si>
  <si>
    <t xml:space="preserve">Pago de Cuerpo de Bomba Sumergible </t>
  </si>
  <si>
    <t>Pago de Bomba Centrifuga</t>
  </si>
  <si>
    <t>Pago de Impuestos del Mes de Julio del 2016</t>
  </si>
  <si>
    <t>Pago de Recibo CFE Pozo El Carrizal (Villanueva)</t>
  </si>
  <si>
    <t>PJ12874918</t>
  </si>
  <si>
    <t>Pago de Recibo CFE Pozo Prolongacion Marcos Escobedo</t>
  </si>
  <si>
    <t>PJ-12935471</t>
  </si>
  <si>
    <t>Pago Recibo CFE Pozo San Pascual Hospital</t>
  </si>
  <si>
    <t>PJ-12935475</t>
  </si>
  <si>
    <t>PJ-12935494</t>
  </si>
  <si>
    <t>PJ-12964234</t>
  </si>
  <si>
    <t>Pago Recibo CFE Pozo Los Huizar Cartagenas</t>
  </si>
  <si>
    <t>PJ-12964240</t>
  </si>
  <si>
    <t>Pago Recibo CFE Pozo Zapote de Abajo</t>
  </si>
  <si>
    <t>PJ-12964244</t>
  </si>
  <si>
    <t>Pago de Materiales</t>
  </si>
  <si>
    <t>Mantenimiento de Vehiculo</t>
  </si>
  <si>
    <t>JOSE GUADALUPE FLORES BARRIOS</t>
  </si>
  <si>
    <t>PJ-12935496</t>
  </si>
  <si>
    <t>Pago Recibo CFE Pozo Tulimic de Guadalupe</t>
  </si>
  <si>
    <t>PJ-12964241</t>
  </si>
  <si>
    <t>PJ-12964247</t>
  </si>
  <si>
    <t>Pago de Cojines para Sellos de las Areas</t>
  </si>
  <si>
    <t>SEBASTIAN VALENZUELA GUTIERREZ</t>
  </si>
  <si>
    <t>Pago de Honorarios a Contador</t>
  </si>
  <si>
    <t>NAPOLEON GALVAN MONTAÑO</t>
  </si>
  <si>
    <t>Pago de Recibo CFE Pozo Agua Caliente Casallanta 1</t>
  </si>
  <si>
    <t>PJ-12964254</t>
  </si>
  <si>
    <t>PJ-12935461</t>
  </si>
  <si>
    <t>Pago Recibo CFE Pozo Casallanta 2</t>
  </si>
  <si>
    <t>PJ-12964255</t>
  </si>
  <si>
    <t>Pago de Recibo CFE Pozo El Plan Canoas</t>
  </si>
  <si>
    <t>PJ-12935497</t>
  </si>
  <si>
    <t>Pago Recibo CFE Pozo La Boquilla de los Perez AGUAJES</t>
  </si>
  <si>
    <t>PJ-12964236</t>
  </si>
  <si>
    <t>Pago Recibo CFE Pozo Rebombeo Tulimic del Rosario</t>
  </si>
  <si>
    <t>PJ-13015389</t>
  </si>
  <si>
    <t>Pago de Recarga de Tiempo Aire</t>
  </si>
  <si>
    <t>Pago por Mantenimiento de Vehiculo</t>
  </si>
  <si>
    <t>Pago PRODDER DE Impts</t>
  </si>
  <si>
    <t>Pago de Equipo de Proteccion para Personal</t>
  </si>
  <si>
    <t>ALEJANDRA KARINA RAMIREZ MARTINEZ</t>
  </si>
  <si>
    <t>Compra de Materiales para Mto Alcantarillado</t>
  </si>
  <si>
    <t>Pago para Mantenimiento Agua</t>
  </si>
  <si>
    <t>Pago de Herramientas Menores</t>
  </si>
  <si>
    <t>Pago de Materiales para Mantenimiento General</t>
  </si>
  <si>
    <t>Pago de Materiales para Mantenimiento Agua</t>
  </si>
  <si>
    <t>Pago de Recibo CFE Pozo San Nicolas</t>
  </si>
  <si>
    <t>PJ-13022967</t>
  </si>
  <si>
    <t>Pago de Recibo CFE Pozo Las Golondrinas</t>
  </si>
  <si>
    <t>PJ-13022968</t>
  </si>
  <si>
    <t>Pago Recibo CFE Pozo Mesa de Flores Carcamo</t>
  </si>
  <si>
    <t>PJ-13042900</t>
  </si>
  <si>
    <t>Pago Recibo CFE Pozo Mesa de Flores La Lobera</t>
  </si>
  <si>
    <t>PJ-13042881</t>
  </si>
  <si>
    <t>Pago por Tramite de Devoluciones</t>
  </si>
  <si>
    <t>CHQ. 11633</t>
  </si>
  <si>
    <t>Arrendamiento de Maquinaria para abrir Zanja</t>
  </si>
  <si>
    <t>chq.02</t>
  </si>
  <si>
    <t>Pago de Recibo CFE Oficina</t>
  </si>
  <si>
    <t>PJ-13058286</t>
  </si>
  <si>
    <t>Pago de Hipoclorito de Sodio</t>
  </si>
  <si>
    <t>Chq. 8</t>
  </si>
  <si>
    <t>B-10910</t>
  </si>
  <si>
    <t>Pago de Consumo de Combustible para Mantenimiento</t>
  </si>
  <si>
    <t>chq. 8</t>
  </si>
  <si>
    <t>B-10911</t>
  </si>
  <si>
    <t>Pago de Consumo Combustible para Area Comercial</t>
  </si>
  <si>
    <t>chq.8</t>
  </si>
  <si>
    <t>B-10913</t>
  </si>
  <si>
    <t>Pago de Consumo Combustible Para Area Administrativa</t>
  </si>
  <si>
    <t>B-10912</t>
  </si>
  <si>
    <t>B-10915</t>
  </si>
  <si>
    <t>Pago de Consumo Combustible para Area Direccion</t>
  </si>
  <si>
    <t>B-10914</t>
  </si>
  <si>
    <t>Cable de Caja de Velocidades para Colorado</t>
  </si>
  <si>
    <t>REFACCIONARIA ALBARRAN SA DE CV</t>
  </si>
  <si>
    <t>A79858</t>
  </si>
  <si>
    <t>Anticipo de Reparacion de Motor Chevy Lub</t>
  </si>
  <si>
    <t>RAUL HUMBERTO QUEZADA CARDENAS</t>
  </si>
  <si>
    <t xml:space="preserve">Pago de Cemento   </t>
  </si>
  <si>
    <t>CHQ.1</t>
  </si>
  <si>
    <t>Pago de Recibo CFE Pozo Santiago Tlaltelolco</t>
  </si>
  <si>
    <t>PJ-13114478</t>
  </si>
  <si>
    <t>Pago de Recibo CFE Pozo Canoas de Arriba el Nopal</t>
  </si>
  <si>
    <t>PJ-13114476</t>
  </si>
  <si>
    <t>PJ-13114457</t>
  </si>
  <si>
    <t>Lavado y Engrasado de Camioneta</t>
  </si>
  <si>
    <t>SALVADOR MARQUEZ MARQUEZ</t>
  </si>
  <si>
    <t>Mto de Vehiculo (Llantas)</t>
  </si>
  <si>
    <t>chq.7</t>
  </si>
  <si>
    <t>PJ-13052850</t>
  </si>
  <si>
    <t>Tapa para Mantenimiento Drenaje</t>
  </si>
  <si>
    <t>Pago de Impuestos del Mes de Agosto del 2016</t>
  </si>
  <si>
    <t>Pago de Recibo CFE Pozo Chihuahua</t>
  </si>
  <si>
    <t>PJ-13114443</t>
  </si>
  <si>
    <t>Pago de Recibo CFE Pozo La Normal</t>
  </si>
  <si>
    <t>PJ-13114453</t>
  </si>
  <si>
    <t>PaGo de Recibo CFE Pozo El Plan</t>
  </si>
  <si>
    <t>PJ-13114479</t>
  </si>
  <si>
    <t>Pago de Recibo CFE Pozo Coculitem</t>
  </si>
  <si>
    <t>PJ-13125656</t>
  </si>
  <si>
    <t>Pago de Recibo CFE Pozo Saucillo de los Perez</t>
  </si>
  <si>
    <t>PJ-13145127</t>
  </si>
  <si>
    <t>PJ-13145129</t>
  </si>
  <si>
    <t>21/09/20216</t>
  </si>
  <si>
    <t>PJ-13145134</t>
  </si>
  <si>
    <t>Pago de Recibo CFE Pozo Zapote de abajo</t>
  </si>
  <si>
    <t>PJ-13145138</t>
  </si>
  <si>
    <t>Pago de Recibo CFE Pozo Tulimic de Ramos</t>
  </si>
  <si>
    <t>PJ-13145141</t>
  </si>
  <si>
    <t>Pago de Recibo CFE Pozo Casallanta 1</t>
  </si>
  <si>
    <t>PJ-13145148</t>
  </si>
  <si>
    <t>Pago de Recibo CFE Pozo Casallanta 2</t>
  </si>
  <si>
    <t>PJ-13145149</t>
  </si>
  <si>
    <t>Pago de Recibo CFE Pozo Tulimic de Guadalupe</t>
  </si>
  <si>
    <t>PJ-13145135</t>
  </si>
  <si>
    <t>Compra de Material Mantenimiento General Agua</t>
  </si>
  <si>
    <t>MANUFACTURAS E IMPORTACIONES MULTICIERRE AG SA DE CV</t>
  </si>
  <si>
    <t>PJ-1030</t>
  </si>
  <si>
    <t xml:space="preserve">Reahabilitacion Pozo Chihuahua </t>
  </si>
  <si>
    <t>COMISION ESTATAL DEL AGUA DE JALISCO</t>
  </si>
  <si>
    <t>2315C</t>
  </si>
  <si>
    <t>Mantenimiento General Grava y Arena</t>
  </si>
  <si>
    <t>CH.3</t>
  </si>
  <si>
    <t>A-158</t>
  </si>
  <si>
    <t>A-159</t>
  </si>
  <si>
    <t>PJ-13196881</t>
  </si>
  <si>
    <t>Pago Recibo CFE Pozo Rebombeo Las Golondrinas</t>
  </si>
  <si>
    <t>PJ-13196882</t>
  </si>
  <si>
    <t>Pago de Papeleria y Articulos de Oficina</t>
  </si>
  <si>
    <t>Matenimiento General Agua</t>
  </si>
  <si>
    <t>f-3149</t>
  </si>
  <si>
    <t>Mantenimiento General Alcantarillado</t>
  </si>
  <si>
    <t>F-3150</t>
  </si>
  <si>
    <t>Mantenimiento en Manantial de Localidad Casallanta</t>
  </si>
  <si>
    <t>F-3151</t>
  </si>
  <si>
    <t>Mantenimiento Limpieza de Red en Cabecera Municipal</t>
  </si>
  <si>
    <t>F-3152</t>
  </si>
  <si>
    <t>Rehabilitacion ADM Pozo Chihuahua Cabecera Municipal</t>
  </si>
  <si>
    <t>VICENTE RAYGOZA ZAMORA</t>
  </si>
  <si>
    <t>F-40</t>
  </si>
  <si>
    <t>Oct.2016</t>
  </si>
  <si>
    <t>TELEFONOS DE MEXICO SA DE CV</t>
  </si>
  <si>
    <t>Material de Mantenimiento Pozo Chihuahua</t>
  </si>
  <si>
    <t>A-6785</t>
  </si>
  <si>
    <t>Mantenimiento de Pozo Chihuahua (Arrancador)</t>
  </si>
  <si>
    <t>Pago Recibo CFE Pozo San Pascual</t>
  </si>
  <si>
    <t>PJ-13298493</t>
  </si>
  <si>
    <t>PJ-13198512</t>
  </si>
  <si>
    <t>PJ-13298514</t>
  </si>
  <si>
    <t>Pago de Paquete de Hojas</t>
  </si>
  <si>
    <t>A-536</t>
  </si>
  <si>
    <t>Toner Para Area Comercial</t>
  </si>
  <si>
    <t>B-4007</t>
  </si>
  <si>
    <t>Corona Floral</t>
  </si>
  <si>
    <t>Mantenimiento preventivo Sistema Aquatech (Vactor)</t>
  </si>
  <si>
    <t>JORGE ARMANDO LUNA IÑIGUEZ</t>
  </si>
  <si>
    <t>PJ-13298478</t>
  </si>
  <si>
    <t>Pago Recibo CFE Pozo La Nomal</t>
  </si>
  <si>
    <t>PJ-13298489</t>
  </si>
  <si>
    <t>Pago de Recibo CFE Pozo Plan Canoas</t>
  </si>
  <si>
    <t>PJ-13298515</t>
  </si>
  <si>
    <t>Mantenimiento Vehicular Chevrolet Colorado</t>
  </si>
  <si>
    <t xml:space="preserve">Consumo de Combustible del mes de Septiembre </t>
  </si>
  <si>
    <t>B-11921</t>
  </si>
  <si>
    <t>B-11920</t>
  </si>
  <si>
    <t>B-11919</t>
  </si>
  <si>
    <t>B-11918</t>
  </si>
  <si>
    <t>B-11917</t>
  </si>
  <si>
    <t>B-11916</t>
  </si>
  <si>
    <t>Mantenimiento Vehicular Reparacion de Motor Chevy Lub</t>
  </si>
  <si>
    <t>PJ-0133323789</t>
  </si>
  <si>
    <t>Pago Recibo CFE Pozo Localidad  Boquilla de los Perez</t>
  </si>
  <si>
    <t>PJ-013323791</t>
  </si>
  <si>
    <t>Pago Recibo CFE Pozo Localidad Huizar</t>
  </si>
  <si>
    <t>PJ-013323796</t>
  </si>
  <si>
    <t>PJ-013323803</t>
  </si>
  <si>
    <t>PJ-13323810</t>
  </si>
  <si>
    <t>PJ-13323811</t>
  </si>
  <si>
    <t>Pago de Recibo CFE Pozo Zapote de Abajo</t>
  </si>
  <si>
    <t>PJ-133238000</t>
  </si>
  <si>
    <t>PJ-13323797</t>
  </si>
  <si>
    <t>Pago de Recibo CFE Pozo Tulimic del Rosario</t>
  </si>
  <si>
    <t>PJ-13377013</t>
  </si>
  <si>
    <t>Pago de Recibo CFE Pozo Mesa Flores</t>
  </si>
  <si>
    <t>PJ-13380853</t>
  </si>
  <si>
    <t>PJ-13380852</t>
  </si>
  <si>
    <t>Reparacion de Radiador</t>
  </si>
  <si>
    <t>JAIME GONZALEZ MADERA</t>
  </si>
  <si>
    <t>Mto Vehicular</t>
  </si>
  <si>
    <t>HAMMURABI AZHAEL BRIZUELA DEL REAL</t>
  </si>
  <si>
    <t>Pago de Bomba Cloradora</t>
  </si>
  <si>
    <t>Pago Recibo CFE Pozo El carrizal</t>
  </si>
  <si>
    <t>PJ-13237419</t>
  </si>
  <si>
    <t>Mantenimiento General A.P.</t>
  </si>
  <si>
    <t>F-3238</t>
  </si>
  <si>
    <t>F-3239</t>
  </si>
  <si>
    <t>F-3240</t>
  </si>
  <si>
    <t>Mantenimiento Pozo Hospital</t>
  </si>
  <si>
    <t>f-3241</t>
  </si>
  <si>
    <t>F-3242</t>
  </si>
  <si>
    <t>CHQ.20</t>
  </si>
  <si>
    <t>F-A172</t>
  </si>
  <si>
    <t>Cemento para Bacheo</t>
  </si>
  <si>
    <t>CHQ.21</t>
  </si>
  <si>
    <t>F-146</t>
  </si>
  <si>
    <t>Recarga Tiempo aire Bombero La Boquilla</t>
  </si>
  <si>
    <t>D-11631</t>
  </si>
  <si>
    <t>Aliementos para Trabajadores</t>
  </si>
  <si>
    <t>Servicio de Reparacion de salpicadera, cofre, bastidor y defensa</t>
  </si>
  <si>
    <t>PACO TOSTADO OROZCO</t>
  </si>
  <si>
    <t>COOF</t>
  </si>
  <si>
    <t>Pago de Recibo de Oficina</t>
  </si>
  <si>
    <t>Pago de Hipoclorito de Sodio Octubre</t>
  </si>
  <si>
    <t>Pago Recibo CFE Rebombeo Las Loberas Mesa de Flores</t>
  </si>
  <si>
    <t>PJ-13406612</t>
  </si>
  <si>
    <t>Pago Recibo CFE Rebombeo Mesa de Flores Carcamo</t>
  </si>
  <si>
    <t>PJ-13406631</t>
  </si>
  <si>
    <t>Pago de Recibo CFE Pozo El Carrizal</t>
  </si>
  <si>
    <t>P-13411746</t>
  </si>
  <si>
    <t>PJ-13502750</t>
  </si>
  <si>
    <t>Pago Recibo CFE Pozo El Plan Canoas</t>
  </si>
  <si>
    <t>PJ-13502752</t>
  </si>
  <si>
    <t>Mantenimiento de Equipo de Computo</t>
  </si>
  <si>
    <t>F-A1307</t>
  </si>
  <si>
    <t>Pago de Lubricantes para Mantenimiento de Vehiculo</t>
  </si>
  <si>
    <t>Pago de Refacciones Menores</t>
  </si>
  <si>
    <t>Pago de Lubricnates para Mto de Vehiculo</t>
  </si>
  <si>
    <t>para de Lubricantes para Matenimiento</t>
  </si>
  <si>
    <t>Compra de Llantas para Mto Vehiculo</t>
  </si>
  <si>
    <t>Mantenimiento de Vehiculo (Alineacion)</t>
  </si>
  <si>
    <t>ALICIA TRUJILO MARQUEZ</t>
  </si>
  <si>
    <t>Publicacion de Edos. Financieros en el Periodico Oficial</t>
  </si>
  <si>
    <t>CHQ.28</t>
  </si>
  <si>
    <t>B44</t>
  </si>
  <si>
    <t>Pago de Recibo CFE Pozo Recibo Mesa Coculitem</t>
  </si>
  <si>
    <t>PJ-13484054</t>
  </si>
  <si>
    <t>PJ-134769111</t>
  </si>
  <si>
    <t>Pago Recibo CFE Pozo Prolongacion Marcos Escobedo</t>
  </si>
  <si>
    <t>PJ-13476121</t>
  </si>
  <si>
    <t>PJ-13476125</t>
  </si>
  <si>
    <t>Pago de Recibo CFE Pozo Canoas</t>
  </si>
  <si>
    <t>PJ-13476145</t>
  </si>
  <si>
    <t>PJ-13476147</t>
  </si>
  <si>
    <t>PJ-13476148</t>
  </si>
  <si>
    <t>Lavado Interior y Exterior de Vehiculo</t>
  </si>
  <si>
    <t>Servicio de Mantenimiento a Equipo Aquatech</t>
  </si>
  <si>
    <t>INOVACION EN BOMBEO Y DESAZOLVE SA DE CV</t>
  </si>
  <si>
    <t>PJ-13507876</t>
  </si>
  <si>
    <t>Pago de Recibo CFE Pozo La Boquilla de los Perez Los Aguajes</t>
  </si>
  <si>
    <t>PJ-13507878</t>
  </si>
  <si>
    <t>Pago de Recibo CFE Pozo Los Huizar Cartagenas</t>
  </si>
  <si>
    <t>PJ-13507883</t>
  </si>
  <si>
    <t>Pago de Recibo CFE Pozo Rebombeo Tulimic de Guadalupe</t>
  </si>
  <si>
    <t>PJ-13507884</t>
  </si>
  <si>
    <t>PJ-13507887</t>
  </si>
  <si>
    <t>Pago de Recibo CFE Pozo Plan de Huizar</t>
  </si>
  <si>
    <t>PJ-13507890</t>
  </si>
  <si>
    <t>PJ-13507897</t>
  </si>
  <si>
    <t>Pago de Recibo CFE Pozo Agua Caliente Casallanta 2</t>
  </si>
  <si>
    <t>Pago de Diesel</t>
  </si>
  <si>
    <t>B-126750</t>
  </si>
  <si>
    <t>Pago de Combustible Mantenimiento</t>
  </si>
  <si>
    <t>B-12674</t>
  </si>
  <si>
    <t>Pago de Combustible Operativo</t>
  </si>
  <si>
    <t>B-126730</t>
  </si>
  <si>
    <t>Pago de Combustible Area Comercial</t>
  </si>
  <si>
    <t>B-12677</t>
  </si>
  <si>
    <t>Pago de Combustible Direccion</t>
  </si>
  <si>
    <t>B-12678</t>
  </si>
  <si>
    <t>Pago de Combustible Administracion</t>
  </si>
  <si>
    <t>B-12676</t>
  </si>
  <si>
    <t>Pago de Impuestos de mes de Septiembre del 2016</t>
  </si>
  <si>
    <t>Pago de Impuestos del mes de Octubre del 2016</t>
  </si>
  <si>
    <t>te</t>
  </si>
  <si>
    <t>Pago a Prodder Pozo El Plan</t>
  </si>
  <si>
    <t>Tesoreria de la Federacion</t>
  </si>
  <si>
    <t>Pago a Prodder Pozo La Normal</t>
  </si>
  <si>
    <t>Pago a Prodder Pozo  El Hospital</t>
  </si>
  <si>
    <t>Pago a Prodder Pozo Chihuahua</t>
  </si>
  <si>
    <t>Pago a Prodder Pozo Canoas de Abajo</t>
  </si>
  <si>
    <t>Pago a Prodder Pozo  Canoas de Arriba</t>
  </si>
  <si>
    <t>na</t>
  </si>
  <si>
    <t>Pago a Prodder Pozo El Hospital</t>
  </si>
  <si>
    <t>Pago Prodder Pozo El Plan</t>
  </si>
  <si>
    <t>COMISION FEDERAL DE ELECRICIDAD</t>
  </si>
  <si>
    <t>PJ-13561281</t>
  </si>
  <si>
    <t>PJ-13561282</t>
  </si>
  <si>
    <t>Servicio de renta de equipo</t>
  </si>
  <si>
    <t>servicio a campo</t>
  </si>
  <si>
    <t>Pago de telefono de oficina</t>
  </si>
  <si>
    <t>Consumo de Gasolina</t>
  </si>
  <si>
    <t>B-13235</t>
  </si>
  <si>
    <t>Pago de Combustible para Area Administrativa</t>
  </si>
  <si>
    <t>B-13236</t>
  </si>
  <si>
    <t>Pago de Combustible para Area Direccion</t>
  </si>
  <si>
    <t>B-13237</t>
  </si>
  <si>
    <t>Pago de Combustible  Diesel</t>
  </si>
  <si>
    <t>B-13238</t>
  </si>
  <si>
    <t>Pago de Combustible para Area Comercial</t>
  </si>
  <si>
    <t>B-13239</t>
  </si>
  <si>
    <t>B-13240</t>
  </si>
  <si>
    <t>PJ-13657333</t>
  </si>
  <si>
    <t>PJ-13657368</t>
  </si>
  <si>
    <t>Pago de Recibo CFE Pozo Prol. Marcos Escobedo</t>
  </si>
  <si>
    <t>PJ-13657342</t>
  </si>
  <si>
    <t>PJ-13657369</t>
  </si>
  <si>
    <t>PJ-13769049</t>
  </si>
  <si>
    <t>PJ-13657366</t>
  </si>
  <si>
    <t>Pago de Recibo CFE Pozo San Pascual</t>
  </si>
  <si>
    <t>PJ-13657346</t>
  </si>
  <si>
    <t>Pago de Recibo CFE Pozo Zapote II</t>
  </si>
  <si>
    <t>PJ-13684151</t>
  </si>
  <si>
    <t>PJ-13684148</t>
  </si>
  <si>
    <t>PJ-13684147</t>
  </si>
  <si>
    <t>PJ-13684139</t>
  </si>
  <si>
    <t>Pago de ecibo CFE Pozo Mesa Cculitem</t>
  </si>
  <si>
    <t>PJ-13684142</t>
  </si>
  <si>
    <t>Pago de Recibo CFE Pozo Plan de Huizar Tulimic de Ramos</t>
  </si>
  <si>
    <t>PJ-13684154</t>
  </si>
  <si>
    <t>Pago de Impuestos del mes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</si>
</sst>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_-* #,##0_-;\-* #,##0_-;_-* &quot;-&quot;??_-;_-@_-"/>
    <numFmt numFmtId="166" formatCode="_-[$$-80A]* #,##0.00_-;\-[$$-80A]* #,##0.00_-;_-[$$-80A]* &quot;-&quot;??_-;_-@_-"/>
    <numFmt numFmtId="167" formatCode="&quot;$&quot;#,##0.00"/>
    <numFmt numFmtId="168" formatCode="[$-C0A]d\-mmm;@"/>
    <numFmt numFmtId="169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.5"/>
      <color theme="1"/>
      <name val="Arial Unicode MS"/>
      <family val="2"/>
    </font>
    <font>
      <sz val="7.7"/>
      <color theme="1"/>
      <name val="Arial Unicode MS"/>
      <family val="2"/>
    </font>
    <font>
      <b/>
      <sz val="6"/>
      <name val="Arial Narrow"/>
      <family val="2"/>
    </font>
    <font>
      <sz val="7.5"/>
      <color theme="1"/>
      <name val="Arial Unicode MS"/>
      <family val="2"/>
    </font>
    <font>
      <sz val="11"/>
      <color theme="1" tint="4.9989318521683403E-2"/>
      <name val="Calibri"/>
      <family val="2"/>
      <scheme val="minor"/>
    </font>
    <font>
      <i/>
      <u/>
      <sz val="12"/>
      <color theme="1" tint="4.9989318521683403E-2"/>
      <name val="Arial"/>
      <family val="2"/>
    </font>
    <font>
      <i/>
      <sz val="12"/>
      <color theme="1" tint="4.9989318521683403E-2"/>
      <name val="Arial"/>
      <family val="2"/>
    </font>
    <font>
      <sz val="7.7"/>
      <color theme="1"/>
      <name val="Calibri"/>
      <family val="2"/>
      <scheme val="minor"/>
    </font>
    <font>
      <b/>
      <sz val="7.7"/>
      <color theme="1"/>
      <name val="Arial Unicode MS"/>
      <family val="2"/>
    </font>
    <font>
      <sz val="7.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165" fontId="1" fillId="0" borderId="0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167" fontId="6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0" borderId="0" xfId="0"/>
    <xf numFmtId="0" fontId="12" fillId="0" borderId="0" xfId="0" applyFont="1"/>
    <xf numFmtId="0" fontId="12" fillId="0" borderId="3" xfId="0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2" fillId="0" borderId="0" xfId="0" applyFont="1" applyBorder="1"/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167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3" fillId="0" borderId="6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0" fontId="7" fillId="0" borderId="5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/>
    <xf numFmtId="167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167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8" fontId="8" fillId="4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0" fillId="4" borderId="0" xfId="0" applyFill="1"/>
    <xf numFmtId="0" fontId="5" fillId="5" borderId="2" xfId="0" applyFont="1" applyFill="1" applyBorder="1" applyAlignment="1">
      <alignment horizontal="center" vertical="center" wrapText="1"/>
    </xf>
    <xf numFmtId="166" fontId="5" fillId="5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8" fontId="8" fillId="4" borderId="0" xfId="0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0" fillId="0" borderId="0" xfId="0" applyNumberFormat="1" applyBorder="1"/>
    <xf numFmtId="0" fontId="7" fillId="0" borderId="0" xfId="0" applyFont="1" applyBorder="1" applyAlignment="1"/>
    <xf numFmtId="0" fontId="6" fillId="0" borderId="5" xfId="0" applyFont="1" applyBorder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/>
    <xf numFmtId="0" fontId="7" fillId="0" borderId="10" xfId="0" applyFont="1" applyFill="1" applyBorder="1" applyAlignment="1"/>
    <xf numFmtId="169" fontId="6" fillId="0" borderId="3" xfId="0" applyNumberFormat="1" applyFont="1" applyBorder="1" applyAlignment="1">
      <alignment horizontal="center"/>
    </xf>
    <xf numFmtId="167" fontId="7" fillId="0" borderId="3" xfId="0" applyNumberFormat="1" applyFont="1" applyBorder="1" applyAlignment="1"/>
    <xf numFmtId="168" fontId="14" fillId="4" borderId="3" xfId="0" applyNumberFormat="1" applyFont="1" applyFill="1" applyBorder="1" applyAlignment="1">
      <alignment horizontal="center"/>
    </xf>
    <xf numFmtId="14" fontId="14" fillId="0" borderId="3" xfId="0" applyNumberFormat="1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5" fillId="0" borderId="3" xfId="0" applyFont="1" applyBorder="1"/>
    <xf numFmtId="14" fontId="14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167" fontId="6" fillId="0" borderId="3" xfId="0" applyNumberFormat="1" applyFont="1" applyFill="1" applyBorder="1" applyAlignment="1">
      <alignment horizontal="center" vertical="center"/>
    </xf>
    <xf numFmtId="0" fontId="14" fillId="0" borderId="11" xfId="0" applyFont="1" applyBorder="1"/>
    <xf numFmtId="44" fontId="14" fillId="0" borderId="3" xfId="2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14" fontId="14" fillId="0" borderId="0" xfId="0" applyNumberFormat="1" applyFont="1" applyAlignment="1">
      <alignment horizontal="center"/>
    </xf>
    <xf numFmtId="0" fontId="8" fillId="0" borderId="11" xfId="0" applyFont="1" applyBorder="1"/>
    <xf numFmtId="44" fontId="8" fillId="0" borderId="3" xfId="2" applyFont="1" applyBorder="1" applyAlignment="1">
      <alignment horizontal="center" vertical="center"/>
    </xf>
    <xf numFmtId="44" fontId="8" fillId="0" borderId="3" xfId="2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7" fillId="0" borderId="7" xfId="0" applyFont="1" applyFill="1" applyBorder="1" applyAlignment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17" fontId="2" fillId="3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17" fontId="2" fillId="5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1</xdr:row>
      <xdr:rowOff>104775</xdr:rowOff>
    </xdr:from>
    <xdr:to>
      <xdr:col>4</xdr:col>
      <xdr:colOff>790575</xdr:colOff>
      <xdr:row>4</xdr:row>
      <xdr:rowOff>257175</xdr:rowOff>
    </xdr:to>
    <xdr:grpSp>
      <xdr:nvGrpSpPr>
        <xdr:cNvPr id="2" name="Group 125"/>
        <xdr:cNvGrpSpPr>
          <a:grpSpLocks/>
        </xdr:cNvGrpSpPr>
      </xdr:nvGrpSpPr>
      <xdr:grpSpPr bwMode="auto">
        <a:xfrm>
          <a:off x="304799" y="295275"/>
          <a:ext cx="3028951" cy="1066800"/>
          <a:chOff x="1474" y="799"/>
          <a:chExt cx="2767" cy="1264"/>
        </a:xfrm>
        <a:scene3d>
          <a:camera prst="orthographicFront">
            <a:rot lat="0" lon="0" rev="0"/>
          </a:camera>
          <a:lightRig rig="glow" dir="t">
            <a:rot lat="0" lon="0" rev="4800000"/>
          </a:lightRig>
        </a:scene3d>
      </xdr:grpSpPr>
      <xdr:grpSp>
        <xdr:nvGrpSpPr>
          <xdr:cNvPr id="3" name="Group 90"/>
          <xdr:cNvGrpSpPr>
            <a:grpSpLocks/>
          </xdr:cNvGrpSpPr>
        </xdr:nvGrpSpPr>
        <xdr:grpSpPr bwMode="auto">
          <a:xfrm>
            <a:off x="1474" y="799"/>
            <a:ext cx="1270" cy="1264"/>
            <a:chOff x="3606" y="2251"/>
            <a:chExt cx="1270" cy="1264"/>
          </a:xfrm>
        </xdr:grpSpPr>
        <xdr:sp macro="" textlink="">
          <xdr:nvSpPr>
            <xdr:cNvPr id="15" name="Oval 62"/>
            <xdr:cNvSpPr>
              <a:spLocks noChangeArrowheads="1"/>
            </xdr:cNvSpPr>
          </xdr:nvSpPr>
          <xdr:spPr bwMode="auto">
            <a:xfrm>
              <a:off x="3799" y="2428"/>
              <a:ext cx="888" cy="910"/>
            </a:xfrm>
            <a:prstGeom prst="ellipse">
              <a:avLst/>
            </a:prstGeom>
            <a:solidFill>
              <a:srgbClr val="0066FF">
                <a:alpha val="5882"/>
              </a:srgbClr>
            </a:solidFill>
            <a:ln w="28575">
              <a:noFill/>
              <a:round/>
              <a:headEnd/>
              <a:tailEnd/>
            </a:ln>
            <a:effectLst>
              <a:outerShdw blurRad="190500" dist="228600" dir="2700000" algn="ctr">
                <a:srgbClr val="000000">
                  <a:alpha val="30000"/>
                </a:srgbClr>
              </a:outerShdw>
            </a:effectLst>
            <a:sp3d prstMaterial="matte">
              <a:bevelT w="127000" h="63500"/>
            </a:sp3d>
          </xdr:spPr>
        </xdr:sp>
        <xdr:grpSp>
          <xdr:nvGrpSpPr>
            <xdr:cNvPr id="16" name="Group 63"/>
            <xdr:cNvGrpSpPr>
              <a:grpSpLocks/>
            </xdr:cNvGrpSpPr>
          </xdr:nvGrpSpPr>
          <xdr:grpSpPr bwMode="auto">
            <a:xfrm>
              <a:off x="4009" y="2387"/>
              <a:ext cx="458" cy="947"/>
              <a:chOff x="3152" y="255"/>
              <a:chExt cx="592" cy="1060"/>
            </a:xfrm>
          </xdr:grpSpPr>
          <xdr:sp macro="" textlink="">
            <xdr:nvSpPr>
              <xdr:cNvPr id="26" name="AutoShape 64"/>
              <xdr:cNvSpPr>
                <a:spLocks noChangeArrowheads="1"/>
              </xdr:cNvSpPr>
            </xdr:nvSpPr>
            <xdr:spPr bwMode="auto">
              <a:xfrm rot="5400000">
                <a:off x="3288" y="861"/>
                <a:ext cx="318" cy="590"/>
              </a:xfrm>
              <a:prstGeom prst="flowChartDelay">
                <a:avLst/>
              </a:prstGeom>
              <a:gradFill rotWithShape="1">
                <a:gsLst>
                  <a:gs pos="0">
                    <a:srgbClr val="99CCFF"/>
                  </a:gs>
                  <a:gs pos="100000">
                    <a:srgbClr val="EBFFEB"/>
                  </a:gs>
                </a:gsLst>
                <a:lin ang="5400000" scaled="1"/>
              </a:gradFill>
              <a:ln w="9525">
                <a:noFill/>
                <a:miter lim="800000"/>
                <a:headEnd/>
                <a:tailEnd/>
              </a:ln>
              <a:effectLst>
                <a:outerShdw blurRad="190500" dist="228600" dir="2700000" algn="ctr">
                  <a:srgbClr val="000000">
                    <a:alpha val="30000"/>
                  </a:srgbClr>
                </a:outerShdw>
              </a:effectLst>
              <a:sp3d prstMaterial="matte">
                <a:bevelT w="127000" h="63500"/>
              </a:sp3d>
            </xdr:spPr>
          </xdr:sp>
          <xdr:sp macro="" textlink="">
            <xdr:nvSpPr>
              <xdr:cNvPr id="27" name="AutoShape 65"/>
              <xdr:cNvSpPr>
                <a:spLocks noChangeArrowheads="1"/>
              </xdr:cNvSpPr>
            </xdr:nvSpPr>
            <xdr:spPr bwMode="auto">
              <a:xfrm rot="10800000">
                <a:off x="3152" y="255"/>
                <a:ext cx="592" cy="742"/>
              </a:xfrm>
              <a:prstGeom prst="flowChartMerge">
                <a:avLst/>
              </a:prstGeom>
              <a:gradFill rotWithShape="1">
                <a:gsLst>
                  <a:gs pos="0">
                    <a:srgbClr val="99CCFF"/>
                  </a:gs>
                  <a:gs pos="100000">
                    <a:srgbClr val="EBFFEB"/>
                  </a:gs>
                </a:gsLst>
                <a:lin ang="0" scaled="1"/>
              </a:gradFill>
              <a:ln w="9525">
                <a:noFill/>
                <a:miter lim="800000"/>
                <a:headEnd/>
                <a:tailEnd/>
              </a:ln>
              <a:effectLst>
                <a:outerShdw blurRad="190500" dist="228600" dir="2700000" algn="ctr">
                  <a:srgbClr val="000000">
                    <a:alpha val="30000"/>
                  </a:srgbClr>
                </a:outerShdw>
              </a:effectLst>
              <a:sp3d prstMaterial="matte">
                <a:bevelT w="127000" h="63500"/>
              </a:sp3d>
            </xdr:spPr>
          </xdr:sp>
        </xdr:grpSp>
        <xdr:sp macro="" textlink="">
          <xdr:nvSpPr>
            <xdr:cNvPr id="17" name="WordArt 66"/>
            <xdr:cNvSpPr>
              <a:spLocks noChangeArrowheads="1" noChangeShapeType="1" noTextEdit="1"/>
            </xdr:cNvSpPr>
          </xdr:nvSpPr>
          <xdr:spPr bwMode="auto">
            <a:xfrm>
              <a:off x="4075" y="2733"/>
              <a:ext cx="313" cy="518"/>
            </a:xfrm>
            <a:prstGeom prst="rect">
              <a:avLst/>
            </a:prstGeom>
            <a:ln>
              <a:noFill/>
            </a:ln>
            <a:effectLst>
              <a:outerShdw blurRad="190500" dist="228600" dir="2700000" algn="ctr">
                <a:srgbClr val="000000">
                  <a:alpha val="30000"/>
                </a:srgbClr>
              </a:outerShdw>
            </a:effectLst>
            <a:sp3d prstMaterial="matte">
              <a:bevelT w="127000" h="63500"/>
            </a:sp3d>
          </xdr:spPr>
          <xdr:txBody>
            <a:bodyPr wrap="square" numCol="1" fromWordArt="1">
              <a:prstTxWarp prst="textPlain">
                <a:avLst>
                  <a:gd name="adj" fmla="val 50000"/>
                </a:avLst>
              </a:prstTxWarp>
            </a:bodyPr>
            <a:lstStyle>
              <a:defPPr>
                <a:defRPr lang="es-E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 algn="ctr"/>
              <a:r>
                <a:rPr lang="es-ES" sz="7200" kern="10">
                  <a:ln w="9525">
                    <a:noFill/>
                    <a:round/>
                    <a:headEnd/>
                    <a:tailEnd/>
                  </a:ln>
                  <a:solidFill>
                    <a:schemeClr val="accent5">
                      <a:lumMod val="75000"/>
                    </a:schemeClr>
                  </a:solidFill>
                  <a:latin typeface="Colonna MT"/>
                </a:rPr>
                <a:t>S</a:t>
              </a:r>
            </a:p>
          </xdr:txBody>
        </xdr:sp>
        <xdr:grpSp>
          <xdr:nvGrpSpPr>
            <xdr:cNvPr id="18" name="Group 67"/>
            <xdr:cNvGrpSpPr>
              <a:grpSpLocks/>
            </xdr:cNvGrpSpPr>
          </xdr:nvGrpSpPr>
          <xdr:grpSpPr bwMode="auto">
            <a:xfrm>
              <a:off x="3903" y="2731"/>
              <a:ext cx="286" cy="301"/>
              <a:chOff x="3288" y="646"/>
              <a:chExt cx="345" cy="322"/>
            </a:xfrm>
          </xdr:grpSpPr>
          <xdr:sp macro="" textlink="">
            <xdr:nvSpPr>
              <xdr:cNvPr id="20" name="AutoShape 68"/>
              <xdr:cNvSpPr>
                <a:spLocks noChangeArrowheads="1"/>
              </xdr:cNvSpPr>
            </xdr:nvSpPr>
            <xdr:spPr bwMode="auto">
              <a:xfrm>
                <a:off x="3288" y="663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3CCE3C"/>
              </a:solidFill>
              <a:ln w="9525">
                <a:noFill/>
                <a:miter lim="800000"/>
                <a:headEnd/>
                <a:tailEnd/>
              </a:ln>
              <a:effectLst>
                <a:outerShdw blurRad="190500" dist="228600" dir="2700000" algn="ctr">
                  <a:srgbClr val="000000">
                    <a:alpha val="30000"/>
                  </a:srgbClr>
                </a:outerShdw>
              </a:effectLst>
              <a:sp3d prstMaterial="matte">
                <a:bevelT w="127000" h="63500"/>
              </a:sp3d>
            </xdr:spPr>
          </xdr:sp>
          <xdr:sp macro="" textlink="">
            <xdr:nvSpPr>
              <xdr:cNvPr id="21" name="AutoShape 69"/>
              <xdr:cNvSpPr>
                <a:spLocks noChangeArrowheads="1"/>
              </xdr:cNvSpPr>
            </xdr:nvSpPr>
            <xdr:spPr bwMode="auto">
              <a:xfrm rot="10800000">
                <a:off x="3451" y="646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3CCE3C"/>
              </a:solidFill>
              <a:ln w="9525">
                <a:noFill/>
                <a:miter lim="800000"/>
                <a:headEnd/>
                <a:tailEnd/>
              </a:ln>
              <a:effectLst>
                <a:outerShdw blurRad="190500" dist="228600" dir="2700000" algn="ctr">
                  <a:srgbClr val="000000">
                    <a:alpha val="30000"/>
                  </a:srgbClr>
                </a:outerShdw>
              </a:effectLst>
              <a:sp3d prstMaterial="matte">
                <a:bevelT w="127000" h="63500"/>
              </a:sp3d>
            </xdr:spPr>
          </xdr:sp>
          <xdr:sp macro="" textlink="">
            <xdr:nvSpPr>
              <xdr:cNvPr id="22" name="AutoShape 70"/>
              <xdr:cNvSpPr>
                <a:spLocks noChangeArrowheads="1"/>
              </xdr:cNvSpPr>
            </xdr:nvSpPr>
            <xdr:spPr bwMode="auto">
              <a:xfrm>
                <a:off x="3288" y="754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8CE28C"/>
              </a:solidFill>
              <a:ln w="9525">
                <a:noFill/>
                <a:miter lim="800000"/>
                <a:headEnd/>
                <a:tailEnd/>
              </a:ln>
              <a:effectLst>
                <a:outerShdw blurRad="190500" dist="228600" dir="2700000" algn="ctr">
                  <a:srgbClr val="000000">
                    <a:alpha val="30000"/>
                  </a:srgbClr>
                </a:outerShdw>
              </a:effectLst>
              <a:sp3d prstMaterial="matte">
                <a:bevelT w="127000" h="63500"/>
              </a:sp3d>
            </xdr:spPr>
          </xdr:sp>
          <xdr:sp macro="" textlink="">
            <xdr:nvSpPr>
              <xdr:cNvPr id="23" name="AutoShape 71"/>
              <xdr:cNvSpPr>
                <a:spLocks noChangeArrowheads="1"/>
              </xdr:cNvSpPr>
            </xdr:nvSpPr>
            <xdr:spPr bwMode="auto">
              <a:xfrm rot="10800000">
                <a:off x="3451" y="737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8CE28C"/>
              </a:solidFill>
              <a:ln w="9525">
                <a:noFill/>
                <a:miter lim="800000"/>
                <a:headEnd/>
                <a:tailEnd/>
              </a:ln>
              <a:effectLst>
                <a:outerShdw blurRad="190500" dist="228600" dir="2700000" algn="ctr">
                  <a:srgbClr val="000000">
                    <a:alpha val="30000"/>
                  </a:srgbClr>
                </a:outerShdw>
              </a:effectLst>
              <a:sp3d prstMaterial="matte">
                <a:bevelT w="127000" h="63500"/>
              </a:sp3d>
            </xdr:spPr>
          </xdr:sp>
          <xdr:sp macro="" textlink="">
            <xdr:nvSpPr>
              <xdr:cNvPr id="24" name="AutoShape 72"/>
              <xdr:cNvSpPr>
                <a:spLocks noChangeArrowheads="1"/>
              </xdr:cNvSpPr>
            </xdr:nvSpPr>
            <xdr:spPr bwMode="auto">
              <a:xfrm>
                <a:off x="3288" y="845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CCFFCC"/>
              </a:solidFill>
              <a:ln w="9525">
                <a:noFill/>
                <a:miter lim="800000"/>
                <a:headEnd/>
                <a:tailEnd/>
              </a:ln>
              <a:effectLst>
                <a:outerShdw blurRad="190500" dist="228600" dir="2700000" algn="ctr">
                  <a:srgbClr val="000000">
                    <a:alpha val="30000"/>
                  </a:srgbClr>
                </a:outerShdw>
              </a:effectLst>
              <a:sp3d prstMaterial="matte">
                <a:bevelT w="127000" h="63500"/>
              </a:sp3d>
            </xdr:spPr>
          </xdr:sp>
          <xdr:sp macro="" textlink="">
            <xdr:nvSpPr>
              <xdr:cNvPr id="25" name="AutoShape 73"/>
              <xdr:cNvSpPr>
                <a:spLocks noChangeArrowheads="1"/>
              </xdr:cNvSpPr>
            </xdr:nvSpPr>
            <xdr:spPr bwMode="auto">
              <a:xfrm rot="10800000">
                <a:off x="3451" y="828"/>
                <a:ext cx="182" cy="1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119 w 21600"/>
                  <a:gd name="T13" fmla="*/ 0 h 21600"/>
                  <a:gd name="T14" fmla="*/ 21481 w 21600"/>
                  <a:gd name="T15" fmla="*/ 1211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2261" y="9679"/>
                    </a:moveTo>
                    <a:cubicBezTo>
                      <a:pt x="2823" y="5392"/>
                      <a:pt x="6477" y="2187"/>
                      <a:pt x="10800" y="2188"/>
                    </a:cubicBezTo>
                    <a:cubicBezTo>
                      <a:pt x="15122" y="2188"/>
                      <a:pt x="18776" y="5392"/>
                      <a:pt x="19338" y="9679"/>
                    </a:cubicBezTo>
                    <a:lnTo>
                      <a:pt x="21508" y="9394"/>
                    </a:lnTo>
                    <a:cubicBezTo>
                      <a:pt x="20802" y="4019"/>
                      <a:pt x="16221" y="-1"/>
                      <a:pt x="10799" y="0"/>
                    </a:cubicBezTo>
                    <a:cubicBezTo>
                      <a:pt x="5378" y="0"/>
                      <a:pt x="797" y="4019"/>
                      <a:pt x="91" y="9394"/>
                    </a:cubicBezTo>
                    <a:close/>
                  </a:path>
                </a:pathLst>
              </a:custGeom>
              <a:solidFill>
                <a:srgbClr val="CCFFCC"/>
              </a:solidFill>
              <a:ln w="9525">
                <a:noFill/>
                <a:miter lim="800000"/>
                <a:headEnd/>
                <a:tailEnd/>
              </a:ln>
              <a:effectLst>
                <a:outerShdw blurRad="190500" dist="228600" dir="2700000" algn="ctr">
                  <a:srgbClr val="000000">
                    <a:alpha val="30000"/>
                  </a:srgbClr>
                </a:outerShdw>
              </a:effectLst>
              <a:sp3d prstMaterial="matte">
                <a:bevelT w="127000" h="63500"/>
              </a:sp3d>
            </xdr:spPr>
          </xdr:sp>
        </xdr:grpSp>
        <xdr:sp macro="" textlink="">
          <xdr:nvSpPr>
            <xdr:cNvPr id="19" name="AutoShape 74"/>
            <xdr:cNvSpPr>
              <a:spLocks noChangeArrowheads="1"/>
            </xdr:cNvSpPr>
          </xdr:nvSpPr>
          <xdr:spPr bwMode="auto">
            <a:xfrm rot="-946277">
              <a:off x="3606" y="2251"/>
              <a:ext cx="1270" cy="126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163 w 21600"/>
                <a:gd name="T25" fmla="*/ 3161 h 21600"/>
                <a:gd name="T26" fmla="*/ 18437 w 21600"/>
                <a:gd name="T27" fmla="*/ 18439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1354" y="10800"/>
                  </a:moveTo>
                  <a:cubicBezTo>
                    <a:pt x="1354" y="16017"/>
                    <a:pt x="5583" y="20246"/>
                    <a:pt x="10800" y="20246"/>
                  </a:cubicBezTo>
                  <a:cubicBezTo>
                    <a:pt x="16017" y="20246"/>
                    <a:pt x="20246" y="16017"/>
                    <a:pt x="20246" y="10800"/>
                  </a:cubicBezTo>
                  <a:cubicBezTo>
                    <a:pt x="20246" y="5583"/>
                    <a:pt x="16017" y="1354"/>
                    <a:pt x="10800" y="1354"/>
                  </a:cubicBezTo>
                  <a:cubicBezTo>
                    <a:pt x="5583" y="1354"/>
                    <a:pt x="1354" y="5583"/>
                    <a:pt x="1354" y="10800"/>
                  </a:cubicBezTo>
                  <a:close/>
                </a:path>
              </a:pathLst>
            </a:custGeom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>
                  <a:lumMod val="75000"/>
                </a:schemeClr>
              </a:solidFill>
              <a:headEnd/>
              <a:tailEnd/>
            </a:ln>
            <a:effectLst>
              <a:outerShdw blurRad="190500" dist="228600" dir="2700000" algn="ctr">
                <a:srgbClr val="000000">
                  <a:alpha val="30000"/>
                </a:srgbClr>
              </a:outerShdw>
            </a:effectLst>
            <a:sp3d prstMaterial="matte">
              <a:bevelT w="127000" h="63500"/>
            </a:sp3d>
          </xdr:spPr>
          <xdr:style>
            <a:lnRef idx="1">
              <a:schemeClr val="accent5"/>
            </a:lnRef>
            <a:fillRef idx="2">
              <a:schemeClr val="accent5"/>
            </a:fillRef>
            <a:effectRef idx="1">
              <a:schemeClr val="accent5"/>
            </a:effectRef>
            <a:fontRef idx="minor">
              <a:schemeClr val="dk1"/>
            </a:fontRef>
          </xdr:style>
        </xdr:sp>
      </xdr:grpSp>
      <xdr:grpSp>
        <xdr:nvGrpSpPr>
          <xdr:cNvPr id="4" name="Group 9"/>
          <xdr:cNvGrpSpPr>
            <a:grpSpLocks/>
          </xdr:cNvGrpSpPr>
        </xdr:nvGrpSpPr>
        <xdr:grpSpPr bwMode="auto">
          <a:xfrm>
            <a:off x="3850" y="1503"/>
            <a:ext cx="176" cy="170"/>
            <a:chOff x="2290" y="3189"/>
            <a:chExt cx="368" cy="350"/>
          </a:xfrm>
        </xdr:grpSpPr>
        <xdr:sp macro="" textlink="">
          <xdr:nvSpPr>
            <xdr:cNvPr id="9" name="AutoShape 10"/>
            <xdr:cNvSpPr>
              <a:spLocks noChangeArrowheads="1"/>
            </xdr:cNvSpPr>
          </xdr:nvSpPr>
          <xdr:spPr bwMode="auto">
            <a:xfrm>
              <a:off x="2290" y="3207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3CCE3C"/>
            </a:solidFill>
            <a:ln w="9525">
              <a:noFill/>
              <a:miter lim="800000"/>
              <a:headEnd/>
              <a:tailEnd/>
            </a:ln>
            <a:effectLst>
              <a:outerShdw blurRad="190500" dist="228600" dir="2700000" algn="ctr">
                <a:srgbClr val="000000">
                  <a:alpha val="30000"/>
                </a:srgbClr>
              </a:outerShdw>
            </a:effectLst>
            <a:sp3d prstMaterial="matte">
              <a:bevelT w="127000" h="63500"/>
            </a:sp3d>
          </xdr:spPr>
        </xdr:sp>
        <xdr:sp macro="" textlink="">
          <xdr:nvSpPr>
            <xdr:cNvPr id="10" name="AutoShape 11"/>
            <xdr:cNvSpPr>
              <a:spLocks noChangeArrowheads="1"/>
            </xdr:cNvSpPr>
          </xdr:nvSpPr>
          <xdr:spPr bwMode="auto">
            <a:xfrm rot="10800000">
              <a:off x="2464" y="3189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3CCE3C"/>
            </a:solidFill>
            <a:ln w="9525">
              <a:noFill/>
              <a:miter lim="800000"/>
              <a:headEnd/>
              <a:tailEnd/>
            </a:ln>
            <a:effectLst>
              <a:outerShdw blurRad="190500" dist="228600" dir="2700000" algn="ctr">
                <a:srgbClr val="000000">
                  <a:alpha val="30000"/>
                </a:srgbClr>
              </a:outerShdw>
            </a:effectLst>
            <a:sp3d prstMaterial="matte">
              <a:bevelT w="127000" h="63500"/>
            </a:sp3d>
          </xdr:spPr>
        </xdr:sp>
        <xdr:sp macro="" textlink="">
          <xdr:nvSpPr>
            <xdr:cNvPr id="11" name="AutoShape 12"/>
            <xdr:cNvSpPr>
              <a:spLocks noChangeArrowheads="1"/>
            </xdr:cNvSpPr>
          </xdr:nvSpPr>
          <xdr:spPr bwMode="auto">
            <a:xfrm>
              <a:off x="2290" y="3306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8CE28C"/>
            </a:solidFill>
            <a:ln w="9525">
              <a:noFill/>
              <a:miter lim="800000"/>
              <a:headEnd/>
              <a:tailEnd/>
            </a:ln>
            <a:effectLst>
              <a:outerShdw blurRad="190500" dist="228600" dir="2700000" algn="ctr">
                <a:srgbClr val="000000">
                  <a:alpha val="30000"/>
                </a:srgbClr>
              </a:outerShdw>
            </a:effectLst>
            <a:sp3d prstMaterial="matte">
              <a:bevelT w="127000" h="63500"/>
            </a:sp3d>
          </xdr:spPr>
        </xdr:sp>
        <xdr:sp macro="" textlink="">
          <xdr:nvSpPr>
            <xdr:cNvPr id="12" name="AutoShape 13"/>
            <xdr:cNvSpPr>
              <a:spLocks noChangeArrowheads="1"/>
            </xdr:cNvSpPr>
          </xdr:nvSpPr>
          <xdr:spPr bwMode="auto">
            <a:xfrm rot="10800000">
              <a:off x="2464" y="3288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8CE28C"/>
            </a:solidFill>
            <a:ln w="9525">
              <a:noFill/>
              <a:miter lim="800000"/>
              <a:headEnd/>
              <a:tailEnd/>
            </a:ln>
            <a:effectLst>
              <a:outerShdw blurRad="190500" dist="228600" dir="2700000" algn="ctr">
                <a:srgbClr val="000000">
                  <a:alpha val="30000"/>
                </a:srgbClr>
              </a:outerShdw>
            </a:effectLst>
            <a:sp3d prstMaterial="matte">
              <a:bevelT w="127000" h="63500"/>
            </a:sp3d>
          </xdr:spPr>
        </xdr:sp>
        <xdr:sp macro="" textlink="">
          <xdr:nvSpPr>
            <xdr:cNvPr id="13" name="AutoShape 14"/>
            <xdr:cNvSpPr>
              <a:spLocks noChangeArrowheads="1"/>
            </xdr:cNvSpPr>
          </xdr:nvSpPr>
          <xdr:spPr bwMode="auto">
            <a:xfrm>
              <a:off x="2290" y="3405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CCFFCC"/>
            </a:solidFill>
            <a:ln w="9525">
              <a:noFill/>
              <a:miter lim="800000"/>
              <a:headEnd/>
              <a:tailEnd/>
            </a:ln>
            <a:effectLst>
              <a:outerShdw blurRad="190500" dist="228600" dir="2700000" algn="ctr">
                <a:srgbClr val="000000">
                  <a:alpha val="30000"/>
                </a:srgbClr>
              </a:outerShdw>
            </a:effectLst>
            <a:sp3d prstMaterial="matte">
              <a:bevelT w="127000" h="63500"/>
            </a:sp3d>
          </xdr:spPr>
        </xdr:sp>
        <xdr:sp macro="" textlink="">
          <xdr:nvSpPr>
            <xdr:cNvPr id="14" name="AutoShape 15"/>
            <xdr:cNvSpPr>
              <a:spLocks noChangeArrowheads="1"/>
            </xdr:cNvSpPr>
          </xdr:nvSpPr>
          <xdr:spPr bwMode="auto">
            <a:xfrm rot="10800000">
              <a:off x="2464" y="3387"/>
              <a:ext cx="194" cy="13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111 w 21600"/>
                <a:gd name="T13" fmla="*/ 0 h 21600"/>
                <a:gd name="T14" fmla="*/ 21489 w 21600"/>
                <a:gd name="T15" fmla="*/ 1209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261" y="9679"/>
                  </a:moveTo>
                  <a:cubicBezTo>
                    <a:pt x="2823" y="5392"/>
                    <a:pt x="6477" y="2187"/>
                    <a:pt x="10800" y="2188"/>
                  </a:cubicBezTo>
                  <a:cubicBezTo>
                    <a:pt x="15122" y="2188"/>
                    <a:pt x="18776" y="5392"/>
                    <a:pt x="19338" y="9679"/>
                  </a:cubicBezTo>
                  <a:lnTo>
                    <a:pt x="21508" y="9394"/>
                  </a:lnTo>
                  <a:cubicBezTo>
                    <a:pt x="20802" y="4019"/>
                    <a:pt x="16221" y="-1"/>
                    <a:pt x="10799" y="0"/>
                  </a:cubicBezTo>
                  <a:cubicBezTo>
                    <a:pt x="5378" y="0"/>
                    <a:pt x="797" y="4019"/>
                    <a:pt x="91" y="9394"/>
                  </a:cubicBezTo>
                  <a:close/>
                </a:path>
              </a:pathLst>
            </a:custGeom>
            <a:solidFill>
              <a:srgbClr val="CCFFCC"/>
            </a:solidFill>
            <a:ln w="9525">
              <a:noFill/>
              <a:miter lim="800000"/>
              <a:headEnd/>
              <a:tailEnd/>
            </a:ln>
            <a:effectLst>
              <a:outerShdw blurRad="190500" dist="228600" dir="2700000" algn="ctr">
                <a:srgbClr val="000000">
                  <a:alpha val="30000"/>
                </a:srgbClr>
              </a:outerShdw>
            </a:effectLst>
            <a:sp3d prstMaterial="matte">
              <a:bevelT w="127000" h="63500"/>
            </a:sp3d>
          </xdr:spPr>
        </xdr:sp>
      </xdr:grpSp>
      <xdr:sp macro="" textlink="">
        <xdr:nvSpPr>
          <xdr:cNvPr id="5" name="WordArt 16"/>
          <xdr:cNvSpPr>
            <a:spLocks noChangeArrowheads="1" noChangeShapeType="1" noTextEdit="1"/>
          </xdr:cNvSpPr>
        </xdr:nvSpPr>
        <xdr:spPr bwMode="auto">
          <a:xfrm>
            <a:off x="2451" y="1437"/>
            <a:ext cx="1641" cy="301"/>
          </a:xfrm>
          <a:prstGeom prst="rect">
            <a:avLst/>
          </a:prstGeom>
          <a:ln>
            <a:noFill/>
          </a:ln>
          <a:effectLst>
            <a:outerShdw blurRad="190500" dist="228600" dir="2700000" algn="ctr">
              <a:srgbClr val="000000">
                <a:alpha val="30000"/>
              </a:srgbClr>
            </a:outerShdw>
          </a:effectLst>
          <a:sp3d prstMaterial="matte">
            <a:bevelT w="127000" h="63500"/>
          </a:sp3d>
        </xdr:spPr>
        <xdr:txBody>
          <a:bodyPr wrap="square" numCol="1" fromWordArt="1">
            <a:prstTxWarp prst="textPlain">
              <a:avLst>
                <a:gd name="adj" fmla="val 50000"/>
              </a:avLst>
            </a:prstTxWarp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ctr"/>
            <a:r>
              <a:rPr lang="es-ES" sz="3600" kern="10">
                <a:ln w="9525">
                  <a:noFill/>
                  <a:round/>
                  <a:headEnd/>
                  <a:tailEnd/>
                </a:ln>
                <a:solidFill>
                  <a:schemeClr val="bg1">
                    <a:lumMod val="75000"/>
                  </a:schemeClr>
                </a:solidFill>
                <a:latin typeface="Colonna MT"/>
              </a:rPr>
              <a:t>APASCO</a:t>
            </a:r>
          </a:p>
        </xdr:txBody>
      </xdr:sp>
      <xdr:sp macro="" textlink="">
        <xdr:nvSpPr>
          <xdr:cNvPr id="6" name="Line 18"/>
          <xdr:cNvSpPr>
            <a:spLocks noChangeShapeType="1"/>
          </xdr:cNvSpPr>
        </xdr:nvSpPr>
        <xdr:spPr bwMode="auto">
          <a:xfrm>
            <a:off x="2447" y="1784"/>
            <a:ext cx="1517" cy="0"/>
          </a:xfrm>
          <a:prstGeom prst="line">
            <a:avLst/>
          </a:prstGeom>
          <a:ln>
            <a:noFill/>
            <a:headEnd/>
            <a:tailEnd/>
          </a:ln>
          <a:effectLst>
            <a:outerShdw blurRad="190500" dist="228600" dir="2700000" algn="ctr">
              <a:srgbClr val="000000">
                <a:alpha val="30000"/>
              </a:srgbClr>
            </a:outerShdw>
          </a:effectLst>
          <a:sp3d prstMaterial="matte">
            <a:bevelT w="127000" h="63500"/>
          </a:sp3d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7" name="Line 26"/>
          <xdr:cNvSpPr>
            <a:spLocks noChangeShapeType="1"/>
          </xdr:cNvSpPr>
        </xdr:nvSpPr>
        <xdr:spPr bwMode="auto">
          <a:xfrm>
            <a:off x="2587" y="1823"/>
            <a:ext cx="1518" cy="0"/>
          </a:xfrm>
          <a:prstGeom prst="line">
            <a:avLst/>
          </a:prstGeom>
          <a:ln>
            <a:noFill/>
            <a:headEnd/>
            <a:tailEnd/>
          </a:ln>
          <a:effectLst>
            <a:outerShdw blurRad="190500" dist="228600" dir="2700000" algn="ctr">
              <a:srgbClr val="000000">
                <a:alpha val="30000"/>
              </a:srgbClr>
            </a:outerShdw>
          </a:effectLst>
          <a:sp3d prstMaterial="matte">
            <a:bevelT w="127000" h="63500"/>
          </a:sp3d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8" name="Text Box 27"/>
          <xdr:cNvSpPr txBox="1">
            <a:spLocks noChangeArrowheads="1"/>
          </xdr:cNvSpPr>
        </xdr:nvSpPr>
        <xdr:spPr bwMode="auto">
          <a:xfrm>
            <a:off x="2154" y="1888"/>
            <a:ext cx="2087" cy="1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>
            <a:outerShdw blurRad="190500" dist="228600" dir="2700000" algn="ctr">
              <a:srgbClr val="000000">
                <a:alpha val="30000"/>
              </a:srgbClr>
            </a:outerShdw>
          </a:effectLst>
          <a:sp3d prstMaterial="matte">
            <a:bevelT w="127000" h="63500"/>
          </a:sp3d>
        </xdr:spPr>
      </xdr:sp>
    </xdr:grpSp>
    <xdr:clientData/>
  </xdr:twoCellAnchor>
  <xdr:twoCellAnchor editAs="oneCell">
    <xdr:from>
      <xdr:col>12</xdr:col>
      <xdr:colOff>542925</xdr:colOff>
      <xdr:row>1</xdr:row>
      <xdr:rowOff>57150</xdr:rowOff>
    </xdr:from>
    <xdr:to>
      <xdr:col>15</xdr:col>
      <xdr:colOff>1343025</xdr:colOff>
      <xdr:row>5</xdr:row>
      <xdr:rowOff>31750</xdr:rowOff>
    </xdr:to>
    <xdr:pic>
      <xdr:nvPicPr>
        <xdr:cNvPr id="28" name="Imagen 27" descr="C:\Users\Admin\Desktop\descarg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247650"/>
          <a:ext cx="2609850" cy="1193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5"/>
  <sheetViews>
    <sheetView tabSelected="1" zoomScaleNormal="100" workbookViewId="0">
      <selection activeCell="A17" sqref="A17"/>
    </sheetView>
  </sheetViews>
  <sheetFormatPr baseColWidth="10" defaultRowHeight="15" x14ac:dyDescent="0.25"/>
  <cols>
    <col min="1" max="1" width="2.140625" style="16" customWidth="1"/>
    <col min="2" max="2" width="9.5703125" customWidth="1"/>
    <col min="3" max="3" width="12.140625" customWidth="1"/>
    <col min="4" max="4" width="14.28515625" customWidth="1"/>
    <col min="5" max="5" width="34" customWidth="1"/>
    <col min="6" max="6" width="11.5703125" bestFit="1" customWidth="1"/>
    <col min="7" max="7" width="9.42578125" bestFit="1" customWidth="1"/>
    <col min="8" max="8" width="10.7109375" bestFit="1" customWidth="1"/>
    <col min="9" max="9" width="10.140625" customWidth="1"/>
    <col min="10" max="10" width="31.7109375" customWidth="1"/>
    <col min="11" max="11" width="13.42578125" customWidth="1"/>
    <col min="12" max="12" width="10.28515625" bestFit="1" customWidth="1"/>
    <col min="13" max="13" width="9.28515625" bestFit="1" customWidth="1"/>
    <col min="14" max="14" width="8.42578125" bestFit="1" customWidth="1"/>
    <col min="15" max="15" width="9.42578125" bestFit="1" customWidth="1"/>
    <col min="16" max="16" width="22.140625" customWidth="1"/>
  </cols>
  <sheetData>
    <row r="1" spans="2:16" s="16" customFormat="1" x14ac:dyDescent="0.25"/>
    <row r="2" spans="2:16" ht="35.25" customHeight="1" x14ac:dyDescent="0.25">
      <c r="B2" s="28"/>
      <c r="M2" s="14"/>
    </row>
    <row r="3" spans="2:16" ht="12.75" customHeight="1" x14ac:dyDescent="0.25">
      <c r="B3" s="28"/>
      <c r="E3" s="96" t="s">
        <v>52</v>
      </c>
      <c r="F3" s="96"/>
      <c r="G3" s="96"/>
      <c r="H3" s="96"/>
      <c r="I3" s="96"/>
      <c r="J3" s="96"/>
      <c r="K3" s="96"/>
      <c r="L3" s="96"/>
      <c r="M3" s="96"/>
      <c r="N3" s="14"/>
      <c r="O3" s="14"/>
    </row>
    <row r="4" spans="2:16" ht="24" customHeight="1" x14ac:dyDescent="0.25">
      <c r="B4" s="28"/>
      <c r="E4" s="101">
        <v>2016</v>
      </c>
      <c r="F4" s="101"/>
      <c r="G4" s="101"/>
      <c r="H4" s="101"/>
      <c r="I4" s="101"/>
      <c r="J4" s="101"/>
      <c r="K4" s="101"/>
      <c r="L4" s="101"/>
      <c r="M4" s="101"/>
      <c r="O4" s="98"/>
      <c r="P4" s="98"/>
    </row>
    <row r="5" spans="2:16" s="16" customFormat="1" ht="24" customHeight="1" x14ac:dyDescent="0.25">
      <c r="B5" s="28"/>
      <c r="E5" s="102" t="s">
        <v>663</v>
      </c>
      <c r="F5" s="102"/>
      <c r="G5" s="102"/>
      <c r="H5" s="102"/>
      <c r="I5" s="102"/>
      <c r="J5" s="102"/>
      <c r="K5" s="102"/>
      <c r="L5" s="102"/>
      <c r="M5" s="102"/>
      <c r="N5" s="15"/>
      <c r="O5" s="99"/>
      <c r="P5" s="99"/>
    </row>
    <row r="6" spans="2:16" s="16" customFormat="1" ht="12" customHeight="1" x14ac:dyDescent="0.25">
      <c r="B6" s="28"/>
      <c r="F6" s="46"/>
      <c r="G6" s="46"/>
      <c r="H6" s="46"/>
      <c r="I6" s="46"/>
      <c r="J6" s="46"/>
      <c r="K6" s="46"/>
      <c r="L6" s="46"/>
      <c r="M6" s="15"/>
      <c r="O6" s="45"/>
      <c r="P6" s="45"/>
    </row>
    <row r="7" spans="2:16" x14ac:dyDescent="0.25">
      <c r="B7" s="97">
        <v>42370</v>
      </c>
      <c r="C7" s="97"/>
      <c r="D7" s="1"/>
      <c r="E7" s="10"/>
      <c r="F7" s="11"/>
      <c r="G7" s="11"/>
      <c r="H7" s="12"/>
      <c r="I7" s="13"/>
      <c r="J7" s="9"/>
      <c r="K7" s="9"/>
      <c r="L7" s="3"/>
      <c r="M7" s="2"/>
      <c r="N7" s="100"/>
      <c r="O7" s="100"/>
      <c r="P7" s="100"/>
    </row>
    <row r="8" spans="2:16" s="16" customFormat="1" ht="7.5" customHeight="1" x14ac:dyDescent="0.25"/>
    <row r="9" spans="2:16" s="48" customFormat="1" ht="25.5" customHeight="1" x14ac:dyDescent="0.25">
      <c r="B9" s="52" t="s">
        <v>660</v>
      </c>
      <c r="C9" s="49" t="s">
        <v>661</v>
      </c>
      <c r="D9" s="49" t="s">
        <v>0</v>
      </c>
      <c r="E9" s="49" t="s">
        <v>664</v>
      </c>
      <c r="F9" s="50" t="s">
        <v>1</v>
      </c>
      <c r="G9" s="50" t="s">
        <v>2</v>
      </c>
      <c r="H9" s="50" t="s">
        <v>3</v>
      </c>
      <c r="I9" s="51" t="s">
        <v>4</v>
      </c>
      <c r="J9" s="51" t="s">
        <v>5</v>
      </c>
      <c r="K9" s="49" t="s">
        <v>6</v>
      </c>
      <c r="L9" s="49" t="s">
        <v>7</v>
      </c>
      <c r="M9" s="49" t="s">
        <v>8</v>
      </c>
      <c r="N9" s="49" t="s">
        <v>69</v>
      </c>
      <c r="O9" s="49" t="s">
        <v>662</v>
      </c>
      <c r="P9" s="49" t="s">
        <v>9</v>
      </c>
    </row>
    <row r="10" spans="2:16" s="16" customFormat="1" x14ac:dyDescent="0.25">
      <c r="B10" s="53">
        <v>1</v>
      </c>
      <c r="C10" s="44">
        <v>42370</v>
      </c>
      <c r="D10" s="6" t="s">
        <v>15</v>
      </c>
      <c r="E10" s="6" t="s">
        <v>16</v>
      </c>
      <c r="F10" s="7">
        <v>16665.8</v>
      </c>
      <c r="G10" s="7">
        <v>2666.52</v>
      </c>
      <c r="H10" s="7">
        <f>SUM(F10:G10)</f>
        <v>19332.32</v>
      </c>
      <c r="I10" s="4" t="s">
        <v>48</v>
      </c>
      <c r="J10" s="8" t="s">
        <v>12</v>
      </c>
      <c r="K10" s="4">
        <v>131110656111</v>
      </c>
      <c r="L10" s="4">
        <v>4</v>
      </c>
      <c r="M10" s="4">
        <v>3100</v>
      </c>
      <c r="N10" s="4">
        <v>311</v>
      </c>
      <c r="O10" s="44">
        <v>42380</v>
      </c>
      <c r="P10" s="6" t="s">
        <v>94</v>
      </c>
    </row>
    <row r="11" spans="2:16" s="16" customFormat="1" x14ac:dyDescent="0.25">
      <c r="B11" s="53">
        <v>2</v>
      </c>
      <c r="C11" s="44">
        <v>42370</v>
      </c>
      <c r="D11" s="6" t="s">
        <v>15</v>
      </c>
      <c r="E11" s="6" t="s">
        <v>17</v>
      </c>
      <c r="F11" s="7">
        <v>41398.25</v>
      </c>
      <c r="G11" s="7">
        <v>6623.72</v>
      </c>
      <c r="H11" s="7">
        <f t="shared" ref="H11:H31" si="0">SUM(F11:G11)</f>
        <v>48021.97</v>
      </c>
      <c r="I11" s="4" t="s">
        <v>48</v>
      </c>
      <c r="J11" s="8" t="s">
        <v>12</v>
      </c>
      <c r="K11" s="4">
        <v>131110656103</v>
      </c>
      <c r="L11" s="4">
        <v>4</v>
      </c>
      <c r="M11" s="4">
        <v>3100</v>
      </c>
      <c r="N11" s="4">
        <v>311</v>
      </c>
      <c r="O11" s="44">
        <v>42380</v>
      </c>
      <c r="P11" s="6" t="s">
        <v>94</v>
      </c>
    </row>
    <row r="12" spans="2:16" s="16" customFormat="1" x14ac:dyDescent="0.25">
      <c r="B12" s="53">
        <v>3</v>
      </c>
      <c r="C12" s="44">
        <v>42371</v>
      </c>
      <c r="D12" s="6" t="s">
        <v>15</v>
      </c>
      <c r="E12" s="6" t="s">
        <v>18</v>
      </c>
      <c r="F12" s="7">
        <v>5406.36</v>
      </c>
      <c r="G12" s="7">
        <v>865.01</v>
      </c>
      <c r="H12" s="7">
        <f t="shared" si="0"/>
        <v>6271.37</v>
      </c>
      <c r="I12" s="4" t="s">
        <v>48</v>
      </c>
      <c r="J12" s="8" t="s">
        <v>12</v>
      </c>
      <c r="K12" s="4">
        <v>11612336</v>
      </c>
      <c r="L12" s="4">
        <v>4</v>
      </c>
      <c r="M12" s="4">
        <v>3100</v>
      </c>
      <c r="N12" s="4">
        <v>311</v>
      </c>
      <c r="O12" s="44">
        <v>42380</v>
      </c>
      <c r="P12" s="6" t="s">
        <v>94</v>
      </c>
    </row>
    <row r="13" spans="2:16" s="16" customFormat="1" x14ac:dyDescent="0.25">
      <c r="B13" s="53">
        <v>4</v>
      </c>
      <c r="C13" s="44">
        <v>42372</v>
      </c>
      <c r="D13" s="6" t="s">
        <v>10</v>
      </c>
      <c r="E13" s="6" t="s">
        <v>11</v>
      </c>
      <c r="F13" s="7">
        <v>1926.86</v>
      </c>
      <c r="G13" s="7">
        <v>308.29000000000002</v>
      </c>
      <c r="H13" s="7">
        <f t="shared" si="0"/>
        <v>2235.15</v>
      </c>
      <c r="I13" s="4" t="s">
        <v>48</v>
      </c>
      <c r="J13" s="8" t="s">
        <v>12</v>
      </c>
      <c r="K13" s="4">
        <v>131130755698</v>
      </c>
      <c r="L13" s="4">
        <v>2</v>
      </c>
      <c r="M13" s="4">
        <v>3100</v>
      </c>
      <c r="N13" s="4">
        <v>311</v>
      </c>
      <c r="O13" s="44">
        <v>42380</v>
      </c>
      <c r="P13" s="6" t="s">
        <v>94</v>
      </c>
    </row>
    <row r="14" spans="2:16" s="16" customFormat="1" x14ac:dyDescent="0.25">
      <c r="B14" s="53">
        <v>5</v>
      </c>
      <c r="C14" s="44">
        <v>42376</v>
      </c>
      <c r="D14" s="6" t="s">
        <v>10</v>
      </c>
      <c r="E14" s="6" t="s">
        <v>13</v>
      </c>
      <c r="F14" s="7">
        <f>G14/0.16</f>
        <v>947.25</v>
      </c>
      <c r="G14" s="7">
        <v>151.56</v>
      </c>
      <c r="H14" s="7">
        <f t="shared" si="0"/>
        <v>1098.81</v>
      </c>
      <c r="I14" s="4" t="s">
        <v>48</v>
      </c>
      <c r="J14" s="8" t="s">
        <v>14</v>
      </c>
      <c r="K14" s="4">
        <v>60315120069100</v>
      </c>
      <c r="L14" s="4">
        <v>2</v>
      </c>
      <c r="M14" s="4">
        <v>3100</v>
      </c>
      <c r="N14" s="4">
        <v>314</v>
      </c>
      <c r="O14" s="44">
        <v>42380</v>
      </c>
      <c r="P14" s="6" t="s">
        <v>94</v>
      </c>
    </row>
    <row r="15" spans="2:16" s="16" customFormat="1" x14ac:dyDescent="0.25">
      <c r="B15" s="53">
        <v>6</v>
      </c>
      <c r="C15" s="44">
        <v>42385</v>
      </c>
      <c r="D15" s="6" t="s">
        <v>15</v>
      </c>
      <c r="E15" s="6" t="s">
        <v>29</v>
      </c>
      <c r="F15" s="42">
        <v>30723.94</v>
      </c>
      <c r="G15" s="42">
        <v>4915.83</v>
      </c>
      <c r="H15" s="42">
        <f t="shared" si="0"/>
        <v>35639.769999999997</v>
      </c>
      <c r="I15" s="4" t="s">
        <v>48</v>
      </c>
      <c r="J15" s="8" t="s">
        <v>12</v>
      </c>
      <c r="K15" s="43">
        <v>11681514</v>
      </c>
      <c r="L15" s="4">
        <v>4</v>
      </c>
      <c r="M15" s="4">
        <v>3100</v>
      </c>
      <c r="N15" s="4">
        <v>311</v>
      </c>
      <c r="O15" s="44">
        <v>42387</v>
      </c>
      <c r="P15" s="6" t="s">
        <v>94</v>
      </c>
    </row>
    <row r="16" spans="2:16" s="16" customFormat="1" x14ac:dyDescent="0.25">
      <c r="B16" s="53">
        <v>7</v>
      </c>
      <c r="C16" s="44">
        <v>42385</v>
      </c>
      <c r="D16" s="6" t="s">
        <v>15</v>
      </c>
      <c r="E16" s="6" t="s">
        <v>30</v>
      </c>
      <c r="F16" s="42">
        <v>39613.39</v>
      </c>
      <c r="G16" s="42">
        <v>6338.14</v>
      </c>
      <c r="H16" s="42">
        <f t="shared" si="0"/>
        <v>45951.53</v>
      </c>
      <c r="I16" s="4" t="s">
        <v>48</v>
      </c>
      <c r="J16" s="8" t="s">
        <v>12</v>
      </c>
      <c r="K16" s="43">
        <v>11681528</v>
      </c>
      <c r="L16" s="4">
        <v>4</v>
      </c>
      <c r="M16" s="4">
        <v>3100</v>
      </c>
      <c r="N16" s="4">
        <v>311</v>
      </c>
      <c r="O16" s="44">
        <v>42387</v>
      </c>
      <c r="P16" s="6" t="s">
        <v>94</v>
      </c>
    </row>
    <row r="17" spans="2:16" s="16" customFormat="1" x14ac:dyDescent="0.25">
      <c r="B17" s="53">
        <v>8</v>
      </c>
      <c r="C17" s="44">
        <v>42385</v>
      </c>
      <c r="D17" s="6" t="s">
        <v>15</v>
      </c>
      <c r="E17" s="6" t="s">
        <v>31</v>
      </c>
      <c r="F17" s="42">
        <v>17823.759999999998</v>
      </c>
      <c r="G17" s="42">
        <v>2851.8</v>
      </c>
      <c r="H17" s="42">
        <f t="shared" si="0"/>
        <v>20675.559999999998</v>
      </c>
      <c r="I17" s="4" t="s">
        <v>48</v>
      </c>
      <c r="J17" s="8" t="s">
        <v>12</v>
      </c>
      <c r="K17" s="43">
        <v>1161534</v>
      </c>
      <c r="L17" s="4">
        <v>4</v>
      </c>
      <c r="M17" s="4">
        <v>3100</v>
      </c>
      <c r="N17" s="4">
        <v>311</v>
      </c>
      <c r="O17" s="44">
        <v>42387</v>
      </c>
      <c r="P17" s="6" t="s">
        <v>94</v>
      </c>
    </row>
    <row r="18" spans="2:16" s="16" customFormat="1" x14ac:dyDescent="0.25">
      <c r="B18" s="53">
        <v>9</v>
      </c>
      <c r="C18" s="44">
        <v>42385</v>
      </c>
      <c r="D18" s="6" t="s">
        <v>15</v>
      </c>
      <c r="E18" s="6" t="s">
        <v>75</v>
      </c>
      <c r="F18" s="42">
        <v>1714.99</v>
      </c>
      <c r="G18" s="42">
        <v>274.39</v>
      </c>
      <c r="H18" s="42">
        <f t="shared" si="0"/>
        <v>1989.38</v>
      </c>
      <c r="I18" s="4" t="s">
        <v>48</v>
      </c>
      <c r="J18" s="8" t="s">
        <v>12</v>
      </c>
      <c r="K18" s="43">
        <v>11681561</v>
      </c>
      <c r="L18" s="4">
        <v>4</v>
      </c>
      <c r="M18" s="4">
        <v>3100</v>
      </c>
      <c r="N18" s="4">
        <v>311</v>
      </c>
      <c r="O18" s="44">
        <v>42387</v>
      </c>
      <c r="P18" s="6" t="s">
        <v>94</v>
      </c>
    </row>
    <row r="19" spans="2:16" s="16" customFormat="1" x14ac:dyDescent="0.25">
      <c r="B19" s="53">
        <v>10</v>
      </c>
      <c r="C19" s="44">
        <v>42385</v>
      </c>
      <c r="D19" s="6" t="s">
        <v>15</v>
      </c>
      <c r="E19" s="6" t="s">
        <v>32</v>
      </c>
      <c r="F19" s="42">
        <v>19942.37</v>
      </c>
      <c r="G19" s="42">
        <v>3190.77</v>
      </c>
      <c r="H19" s="42">
        <f t="shared" si="0"/>
        <v>23133.14</v>
      </c>
      <c r="I19" s="4" t="s">
        <v>48</v>
      </c>
      <c r="J19" s="8" t="s">
        <v>12</v>
      </c>
      <c r="K19" s="43">
        <v>11681564</v>
      </c>
      <c r="L19" s="4">
        <v>4</v>
      </c>
      <c r="M19" s="4">
        <v>3100</v>
      </c>
      <c r="N19" s="4">
        <v>311</v>
      </c>
      <c r="O19" s="44">
        <v>42387</v>
      </c>
      <c r="P19" s="6" t="s">
        <v>94</v>
      </c>
    </row>
    <row r="20" spans="2:16" s="16" customFormat="1" x14ac:dyDescent="0.25">
      <c r="B20" s="53">
        <v>11</v>
      </c>
      <c r="C20" s="44">
        <v>42386</v>
      </c>
      <c r="D20" s="6" t="s">
        <v>15</v>
      </c>
      <c r="E20" s="6" t="s">
        <v>33</v>
      </c>
      <c r="F20" s="42">
        <v>34665.08</v>
      </c>
      <c r="G20" s="42">
        <v>5546.41</v>
      </c>
      <c r="H20" s="42">
        <f t="shared" si="0"/>
        <v>40211.490000000005</v>
      </c>
      <c r="I20" s="4" t="s">
        <v>48</v>
      </c>
      <c r="J20" s="8" t="s">
        <v>12</v>
      </c>
      <c r="K20" s="43">
        <v>11681565</v>
      </c>
      <c r="L20" s="4">
        <v>4</v>
      </c>
      <c r="M20" s="4">
        <v>3100</v>
      </c>
      <c r="N20" s="4">
        <v>311</v>
      </c>
      <c r="O20" s="44">
        <v>42387</v>
      </c>
      <c r="P20" s="6" t="s">
        <v>94</v>
      </c>
    </row>
    <row r="21" spans="2:16" s="16" customFormat="1" x14ac:dyDescent="0.25">
      <c r="B21" s="53">
        <v>12</v>
      </c>
      <c r="C21" s="44">
        <v>42388</v>
      </c>
      <c r="D21" s="6" t="s">
        <v>10</v>
      </c>
      <c r="E21" s="6" t="s">
        <v>163</v>
      </c>
      <c r="F21" s="42">
        <v>850</v>
      </c>
      <c r="G21" s="42">
        <v>136</v>
      </c>
      <c r="H21" s="42">
        <f t="shared" si="0"/>
        <v>986</v>
      </c>
      <c r="I21" s="4" t="s">
        <v>23</v>
      </c>
      <c r="J21" s="8" t="s">
        <v>164</v>
      </c>
      <c r="K21" s="43">
        <v>630</v>
      </c>
      <c r="L21" s="4">
        <v>2</v>
      </c>
      <c r="M21" s="4">
        <v>3300</v>
      </c>
      <c r="N21" s="4">
        <v>334</v>
      </c>
      <c r="O21" s="44">
        <v>42388</v>
      </c>
      <c r="P21" s="6" t="s">
        <v>94</v>
      </c>
    </row>
    <row r="22" spans="2:16" s="16" customFormat="1" x14ac:dyDescent="0.25">
      <c r="B22" s="53">
        <v>13</v>
      </c>
      <c r="C22" s="44">
        <v>42388</v>
      </c>
      <c r="D22" s="6" t="s">
        <v>10</v>
      </c>
      <c r="E22" s="6" t="s">
        <v>163</v>
      </c>
      <c r="F22" s="42">
        <v>850</v>
      </c>
      <c r="G22" s="42">
        <v>136</v>
      </c>
      <c r="H22" s="42">
        <f>SUM(F22:G22)</f>
        <v>986</v>
      </c>
      <c r="I22" s="4" t="s">
        <v>23</v>
      </c>
      <c r="J22" s="8" t="s">
        <v>164</v>
      </c>
      <c r="K22" s="43">
        <v>631</v>
      </c>
      <c r="L22" s="4">
        <v>2</v>
      </c>
      <c r="M22" s="4">
        <v>3300</v>
      </c>
      <c r="N22" s="4">
        <v>334</v>
      </c>
      <c r="O22" s="44">
        <v>42388</v>
      </c>
      <c r="P22" s="6" t="s">
        <v>94</v>
      </c>
    </row>
    <row r="23" spans="2:16" s="16" customFormat="1" x14ac:dyDescent="0.25">
      <c r="B23" s="53">
        <v>14</v>
      </c>
      <c r="C23" s="44">
        <v>42388</v>
      </c>
      <c r="D23" s="6" t="s">
        <v>10</v>
      </c>
      <c r="E23" s="6" t="s">
        <v>163</v>
      </c>
      <c r="F23" s="42">
        <v>850</v>
      </c>
      <c r="G23" s="42">
        <v>136</v>
      </c>
      <c r="H23" s="42">
        <f>SUM(F23:G23)</f>
        <v>986</v>
      </c>
      <c r="I23" s="4" t="s">
        <v>23</v>
      </c>
      <c r="J23" s="8" t="s">
        <v>164</v>
      </c>
      <c r="K23" s="43">
        <v>632</v>
      </c>
      <c r="L23" s="4">
        <v>2</v>
      </c>
      <c r="M23" s="4">
        <v>3300</v>
      </c>
      <c r="N23" s="4">
        <v>334</v>
      </c>
      <c r="O23" s="44">
        <v>42388</v>
      </c>
      <c r="P23" s="6" t="s">
        <v>94</v>
      </c>
    </row>
    <row r="24" spans="2:16" s="16" customFormat="1" x14ac:dyDescent="0.25">
      <c r="B24" s="53">
        <v>15</v>
      </c>
      <c r="C24" s="44">
        <v>42390</v>
      </c>
      <c r="D24" s="6" t="s">
        <v>15</v>
      </c>
      <c r="E24" s="6" t="s">
        <v>37</v>
      </c>
      <c r="F24" s="42">
        <v>6154.61</v>
      </c>
      <c r="G24" s="42">
        <v>984.73</v>
      </c>
      <c r="H24" s="42">
        <f t="shared" si="0"/>
        <v>7139.34</v>
      </c>
      <c r="I24" s="4" t="s">
        <v>48</v>
      </c>
      <c r="J24" s="8" t="s">
        <v>12</v>
      </c>
      <c r="K24" s="43">
        <v>11711116</v>
      </c>
      <c r="L24" s="4">
        <v>4</v>
      </c>
      <c r="M24" s="4">
        <v>3100</v>
      </c>
      <c r="N24" s="4">
        <v>311</v>
      </c>
      <c r="O24" s="44">
        <v>42390</v>
      </c>
      <c r="P24" s="6" t="s">
        <v>94</v>
      </c>
    </row>
    <row r="25" spans="2:16" s="16" customFormat="1" x14ac:dyDescent="0.25">
      <c r="B25" s="53">
        <v>16</v>
      </c>
      <c r="C25" s="44">
        <v>42390</v>
      </c>
      <c r="D25" s="6" t="s">
        <v>15</v>
      </c>
      <c r="E25" s="6" t="s">
        <v>38</v>
      </c>
      <c r="F25" s="42">
        <v>30964.11</v>
      </c>
      <c r="G25" s="42">
        <v>4954.25</v>
      </c>
      <c r="H25" s="42">
        <f t="shared" si="0"/>
        <v>35918.36</v>
      </c>
      <c r="I25" s="4" t="s">
        <v>48</v>
      </c>
      <c r="J25" s="8" t="s">
        <v>12</v>
      </c>
      <c r="K25" s="43">
        <v>117111118</v>
      </c>
      <c r="L25" s="4">
        <v>4</v>
      </c>
      <c r="M25" s="4">
        <v>3100</v>
      </c>
      <c r="N25" s="4">
        <v>311</v>
      </c>
      <c r="O25" s="44">
        <v>42390</v>
      </c>
      <c r="P25" s="6" t="s">
        <v>94</v>
      </c>
    </row>
    <row r="26" spans="2:16" s="16" customFormat="1" x14ac:dyDescent="0.25">
      <c r="B26" s="53">
        <v>17</v>
      </c>
      <c r="C26" s="44">
        <v>42390</v>
      </c>
      <c r="D26" s="6" t="s">
        <v>15</v>
      </c>
      <c r="E26" s="6" t="s">
        <v>36</v>
      </c>
      <c r="F26" s="42">
        <v>7411.61</v>
      </c>
      <c r="G26" s="42">
        <v>1185.8499999999999</v>
      </c>
      <c r="H26" s="42">
        <f t="shared" si="0"/>
        <v>8597.4599999999991</v>
      </c>
      <c r="I26" s="4" t="s">
        <v>48</v>
      </c>
      <c r="J26" s="8" t="s">
        <v>12</v>
      </c>
      <c r="K26" s="43">
        <v>11711119</v>
      </c>
      <c r="L26" s="4">
        <v>4</v>
      </c>
      <c r="M26" s="4">
        <v>3100</v>
      </c>
      <c r="N26" s="4">
        <v>311</v>
      </c>
      <c r="O26" s="44">
        <v>42390</v>
      </c>
      <c r="P26" s="6" t="s">
        <v>94</v>
      </c>
    </row>
    <row r="27" spans="2:16" s="16" customFormat="1" x14ac:dyDescent="0.25">
      <c r="B27" s="53">
        <v>18</v>
      </c>
      <c r="C27" s="44">
        <v>42390</v>
      </c>
      <c r="D27" s="6" t="s">
        <v>15</v>
      </c>
      <c r="E27" s="6" t="s">
        <v>39</v>
      </c>
      <c r="F27" s="42">
        <v>4266.6000000000004</v>
      </c>
      <c r="G27" s="42">
        <v>682.65</v>
      </c>
      <c r="H27" s="42">
        <f t="shared" si="0"/>
        <v>4949.25</v>
      </c>
      <c r="I27" s="4" t="s">
        <v>48</v>
      </c>
      <c r="J27" s="8" t="s">
        <v>12</v>
      </c>
      <c r="K27" s="43">
        <v>11711127</v>
      </c>
      <c r="L27" s="4">
        <v>4</v>
      </c>
      <c r="M27" s="4">
        <v>3100</v>
      </c>
      <c r="N27" s="4">
        <v>311</v>
      </c>
      <c r="O27" s="44">
        <v>42390</v>
      </c>
      <c r="P27" s="6" t="s">
        <v>94</v>
      </c>
    </row>
    <row r="28" spans="2:16" s="16" customFormat="1" x14ac:dyDescent="0.25">
      <c r="B28" s="53">
        <v>19</v>
      </c>
      <c r="C28" s="44">
        <v>42390</v>
      </c>
      <c r="D28" s="6" t="s">
        <v>15</v>
      </c>
      <c r="E28" s="6" t="s">
        <v>95</v>
      </c>
      <c r="F28" s="42">
        <v>4412.12</v>
      </c>
      <c r="G28" s="42">
        <v>705.93</v>
      </c>
      <c r="H28" s="42">
        <f t="shared" si="0"/>
        <v>5118.05</v>
      </c>
      <c r="I28" s="4" t="s">
        <v>48</v>
      </c>
      <c r="J28" s="8" t="s">
        <v>12</v>
      </c>
      <c r="K28" s="43">
        <v>11711128</v>
      </c>
      <c r="L28" s="4">
        <v>4</v>
      </c>
      <c r="M28" s="4">
        <v>3100</v>
      </c>
      <c r="N28" s="4">
        <v>311</v>
      </c>
      <c r="O28" s="44">
        <v>42390</v>
      </c>
      <c r="P28" s="6" t="s">
        <v>94</v>
      </c>
    </row>
    <row r="29" spans="2:16" s="16" customFormat="1" x14ac:dyDescent="0.25">
      <c r="B29" s="53">
        <v>20</v>
      </c>
      <c r="C29" s="44">
        <v>42390</v>
      </c>
      <c r="D29" s="6" t="s">
        <v>15</v>
      </c>
      <c r="E29" s="6" t="s">
        <v>96</v>
      </c>
      <c r="F29" s="42">
        <v>4055.89</v>
      </c>
      <c r="G29" s="42">
        <v>648.94000000000005</v>
      </c>
      <c r="H29" s="42">
        <f t="shared" si="0"/>
        <v>4704.83</v>
      </c>
      <c r="I29" s="4" t="s">
        <v>48</v>
      </c>
      <c r="J29" s="8" t="s">
        <v>12</v>
      </c>
      <c r="K29" s="43">
        <v>11711129</v>
      </c>
      <c r="L29" s="4">
        <v>4</v>
      </c>
      <c r="M29" s="4">
        <v>3100</v>
      </c>
      <c r="N29" s="4">
        <v>311</v>
      </c>
      <c r="O29" s="44">
        <v>42390</v>
      </c>
      <c r="P29" s="6" t="s">
        <v>94</v>
      </c>
    </row>
    <row r="30" spans="2:16" s="16" customFormat="1" x14ac:dyDescent="0.25">
      <c r="B30" s="53">
        <v>21</v>
      </c>
      <c r="C30" s="44">
        <v>42390</v>
      </c>
      <c r="D30" s="6" t="s">
        <v>15</v>
      </c>
      <c r="E30" s="6" t="s">
        <v>54</v>
      </c>
      <c r="F30" s="42">
        <v>1471.62</v>
      </c>
      <c r="G30" s="42">
        <v>235.46</v>
      </c>
      <c r="H30" s="42">
        <f t="shared" si="0"/>
        <v>1707.08</v>
      </c>
      <c r="I30" s="4" t="s">
        <v>48</v>
      </c>
      <c r="J30" s="8" t="s">
        <v>12</v>
      </c>
      <c r="K30" s="43">
        <v>11711132</v>
      </c>
      <c r="L30" s="4">
        <v>4</v>
      </c>
      <c r="M30" s="4">
        <v>3100</v>
      </c>
      <c r="N30" s="4">
        <v>311</v>
      </c>
      <c r="O30" s="44">
        <v>42390</v>
      </c>
      <c r="P30" s="6" t="s">
        <v>94</v>
      </c>
    </row>
    <row r="31" spans="2:16" s="16" customFormat="1" x14ac:dyDescent="0.25">
      <c r="B31" s="53">
        <v>22</v>
      </c>
      <c r="C31" s="44">
        <v>42390</v>
      </c>
      <c r="D31" s="6" t="s">
        <v>15</v>
      </c>
      <c r="E31" s="6" t="s">
        <v>40</v>
      </c>
      <c r="F31" s="42">
        <v>5812</v>
      </c>
      <c r="G31" s="42">
        <v>0</v>
      </c>
      <c r="H31" s="42">
        <f t="shared" si="0"/>
        <v>5812</v>
      </c>
      <c r="I31" s="4" t="s">
        <v>48</v>
      </c>
      <c r="J31" s="8" t="s">
        <v>12</v>
      </c>
      <c r="K31" s="43">
        <v>11711136</v>
      </c>
      <c r="L31" s="4">
        <v>4</v>
      </c>
      <c r="M31" s="4">
        <v>3100</v>
      </c>
      <c r="N31" s="4">
        <v>311</v>
      </c>
      <c r="O31" s="44">
        <v>42390</v>
      </c>
      <c r="P31" s="6" t="s">
        <v>94</v>
      </c>
    </row>
    <row r="32" spans="2:16" s="16" customFormat="1" x14ac:dyDescent="0.25">
      <c r="B32" s="53">
        <v>23</v>
      </c>
      <c r="C32" s="44">
        <v>42390</v>
      </c>
      <c r="D32" s="6" t="s">
        <v>15</v>
      </c>
      <c r="E32" s="6" t="s">
        <v>55</v>
      </c>
      <c r="F32" s="42">
        <v>10499.1</v>
      </c>
      <c r="G32" s="42">
        <v>1679.85</v>
      </c>
      <c r="H32" s="42">
        <f t="shared" ref="H32:H44" si="1">SUM(F32:G32)</f>
        <v>12178.95</v>
      </c>
      <c r="I32" s="4" t="s">
        <v>48</v>
      </c>
      <c r="J32" s="8" t="s">
        <v>12</v>
      </c>
      <c r="K32" s="43">
        <v>11711144</v>
      </c>
      <c r="L32" s="4">
        <v>4</v>
      </c>
      <c r="M32" s="4">
        <v>3100</v>
      </c>
      <c r="N32" s="4">
        <v>311</v>
      </c>
      <c r="O32" s="44">
        <v>42390</v>
      </c>
      <c r="P32" s="6" t="s">
        <v>94</v>
      </c>
    </row>
    <row r="33" spans="2:16" s="16" customFormat="1" x14ac:dyDescent="0.25">
      <c r="B33" s="53">
        <v>24</v>
      </c>
      <c r="C33" s="44">
        <v>42390</v>
      </c>
      <c r="D33" s="6" t="s">
        <v>15</v>
      </c>
      <c r="E33" s="6" t="s">
        <v>56</v>
      </c>
      <c r="F33" s="42">
        <v>4130.83</v>
      </c>
      <c r="G33" s="42">
        <v>660.93</v>
      </c>
      <c r="H33" s="42">
        <f t="shared" si="1"/>
        <v>4791.76</v>
      </c>
      <c r="I33" s="4" t="s">
        <v>48</v>
      </c>
      <c r="J33" s="8" t="s">
        <v>12</v>
      </c>
      <c r="K33" s="43">
        <v>11711145</v>
      </c>
      <c r="L33" s="4">
        <v>4</v>
      </c>
      <c r="M33" s="4">
        <v>3100</v>
      </c>
      <c r="N33" s="4">
        <v>311</v>
      </c>
      <c r="O33" s="44">
        <v>42391</v>
      </c>
      <c r="P33" s="6" t="s">
        <v>94</v>
      </c>
    </row>
    <row r="34" spans="2:16" s="16" customFormat="1" x14ac:dyDescent="0.25">
      <c r="B34" s="53">
        <v>25</v>
      </c>
      <c r="C34" s="44">
        <v>42390</v>
      </c>
      <c r="D34" s="6" t="s">
        <v>15</v>
      </c>
      <c r="E34" s="6" t="s">
        <v>60</v>
      </c>
      <c r="F34" s="7">
        <v>202.7</v>
      </c>
      <c r="G34" s="7">
        <v>52.3</v>
      </c>
      <c r="H34" s="7">
        <f>SUM(F34:G34)</f>
        <v>255</v>
      </c>
      <c r="I34" s="4" t="s">
        <v>23</v>
      </c>
      <c r="J34" s="8" t="s">
        <v>50</v>
      </c>
      <c r="K34" s="4">
        <v>13090</v>
      </c>
      <c r="L34" s="4">
        <v>4</v>
      </c>
      <c r="M34" s="4">
        <v>2600</v>
      </c>
      <c r="N34" s="4">
        <v>261</v>
      </c>
      <c r="O34" s="44">
        <v>42390</v>
      </c>
      <c r="P34" s="6" t="s">
        <v>94</v>
      </c>
    </row>
    <row r="35" spans="2:16" s="16" customFormat="1" x14ac:dyDescent="0.25">
      <c r="B35" s="53">
        <v>26</v>
      </c>
      <c r="C35" s="44">
        <v>42394</v>
      </c>
      <c r="D35" s="6" t="s">
        <v>10</v>
      </c>
      <c r="E35" s="6" t="s">
        <v>97</v>
      </c>
      <c r="F35" s="7">
        <v>3208</v>
      </c>
      <c r="G35" s="7">
        <v>0</v>
      </c>
      <c r="H35" s="7">
        <f t="shared" si="1"/>
        <v>3208</v>
      </c>
      <c r="I35" s="4" t="s">
        <v>48</v>
      </c>
      <c r="J35" s="8" t="s">
        <v>35</v>
      </c>
      <c r="K35" s="4">
        <v>3328290902</v>
      </c>
      <c r="L35" s="4">
        <v>2</v>
      </c>
      <c r="M35" s="4">
        <v>3900</v>
      </c>
      <c r="N35" s="4">
        <v>399</v>
      </c>
      <c r="O35" s="44">
        <v>42394</v>
      </c>
      <c r="P35" s="6" t="s">
        <v>94</v>
      </c>
    </row>
    <row r="36" spans="2:16" s="16" customFormat="1" x14ac:dyDescent="0.25">
      <c r="B36" s="53">
        <v>27</v>
      </c>
      <c r="C36" s="44">
        <v>42394</v>
      </c>
      <c r="D36" s="6" t="s">
        <v>10</v>
      </c>
      <c r="E36" s="6" t="s">
        <v>98</v>
      </c>
      <c r="F36" s="7">
        <v>7366</v>
      </c>
      <c r="G36" s="7">
        <v>0</v>
      </c>
      <c r="H36" s="7">
        <f t="shared" si="1"/>
        <v>7366</v>
      </c>
      <c r="I36" s="4" t="s">
        <v>48</v>
      </c>
      <c r="J36" s="8" t="s">
        <v>35</v>
      </c>
      <c r="K36" s="4">
        <v>3328294702</v>
      </c>
      <c r="L36" s="4">
        <v>2</v>
      </c>
      <c r="M36" s="4">
        <v>3900</v>
      </c>
      <c r="N36" s="4">
        <v>399</v>
      </c>
      <c r="O36" s="44">
        <v>42394</v>
      </c>
      <c r="P36" s="6" t="s">
        <v>94</v>
      </c>
    </row>
    <row r="37" spans="2:16" s="16" customFormat="1" x14ac:dyDescent="0.25">
      <c r="B37" s="53">
        <v>28</v>
      </c>
      <c r="C37" s="44">
        <v>42394</v>
      </c>
      <c r="D37" s="6" t="s">
        <v>10</v>
      </c>
      <c r="E37" s="6" t="s">
        <v>99</v>
      </c>
      <c r="F37" s="7">
        <v>7962</v>
      </c>
      <c r="G37" s="7">
        <v>0</v>
      </c>
      <c r="H37" s="7">
        <f t="shared" si="1"/>
        <v>7962</v>
      </c>
      <c r="I37" s="4" t="s">
        <v>48</v>
      </c>
      <c r="J37" s="8" t="s">
        <v>35</v>
      </c>
      <c r="K37" s="4">
        <v>3328295202</v>
      </c>
      <c r="L37" s="4">
        <v>2</v>
      </c>
      <c r="M37" s="4">
        <v>3900</v>
      </c>
      <c r="N37" s="4">
        <v>399</v>
      </c>
      <c r="O37" s="44">
        <v>42394</v>
      </c>
      <c r="P37" s="6" t="s">
        <v>94</v>
      </c>
    </row>
    <row r="38" spans="2:16" s="16" customFormat="1" x14ac:dyDescent="0.25">
      <c r="B38" s="53">
        <v>29</v>
      </c>
      <c r="C38" s="44">
        <v>42394</v>
      </c>
      <c r="D38" s="6" t="s">
        <v>10</v>
      </c>
      <c r="E38" s="6" t="s">
        <v>100</v>
      </c>
      <c r="F38" s="7">
        <v>3336</v>
      </c>
      <c r="G38" s="7">
        <v>0</v>
      </c>
      <c r="H38" s="7">
        <f t="shared" si="1"/>
        <v>3336</v>
      </c>
      <c r="I38" s="4" t="s">
        <v>48</v>
      </c>
      <c r="J38" s="8" t="s">
        <v>35</v>
      </c>
      <c r="K38" s="4">
        <v>3328292502</v>
      </c>
      <c r="L38" s="4">
        <v>2</v>
      </c>
      <c r="M38" s="4">
        <v>3900</v>
      </c>
      <c r="N38" s="4">
        <v>399</v>
      </c>
      <c r="O38" s="44">
        <v>42394</v>
      </c>
      <c r="P38" s="6" t="s">
        <v>94</v>
      </c>
    </row>
    <row r="39" spans="2:16" s="16" customFormat="1" x14ac:dyDescent="0.25">
      <c r="B39" s="53">
        <v>30</v>
      </c>
      <c r="C39" s="44">
        <v>42394</v>
      </c>
      <c r="D39" s="6" t="s">
        <v>10</v>
      </c>
      <c r="E39" s="6" t="s">
        <v>101</v>
      </c>
      <c r="F39" s="7">
        <v>7200</v>
      </c>
      <c r="G39" s="7">
        <v>0</v>
      </c>
      <c r="H39" s="7">
        <f t="shared" si="1"/>
        <v>7200</v>
      </c>
      <c r="I39" s="4" t="s">
        <v>48</v>
      </c>
      <c r="J39" s="8" t="s">
        <v>35</v>
      </c>
      <c r="K39" s="4">
        <v>3328295602</v>
      </c>
      <c r="L39" s="4">
        <v>2</v>
      </c>
      <c r="M39" s="4">
        <v>3900</v>
      </c>
      <c r="N39" s="4">
        <v>399</v>
      </c>
      <c r="O39" s="44">
        <v>42394</v>
      </c>
      <c r="P39" s="6" t="s">
        <v>94</v>
      </c>
    </row>
    <row r="40" spans="2:16" s="16" customFormat="1" x14ac:dyDescent="0.25">
      <c r="B40" s="53">
        <v>31</v>
      </c>
      <c r="C40" s="44">
        <v>42387</v>
      </c>
      <c r="D40" s="6" t="s">
        <v>15</v>
      </c>
      <c r="E40" s="6" t="s">
        <v>102</v>
      </c>
      <c r="F40" s="7">
        <v>22050</v>
      </c>
      <c r="G40" s="7">
        <v>3528</v>
      </c>
      <c r="H40" s="7">
        <f t="shared" si="1"/>
        <v>25578</v>
      </c>
      <c r="I40" s="4" t="s">
        <v>48</v>
      </c>
      <c r="J40" s="8" t="s">
        <v>25</v>
      </c>
      <c r="K40" s="4">
        <v>331</v>
      </c>
      <c r="L40" s="4">
        <v>4</v>
      </c>
      <c r="M40" s="4">
        <v>2500</v>
      </c>
      <c r="N40" s="4">
        <v>259</v>
      </c>
      <c r="O40" s="44">
        <v>42394</v>
      </c>
      <c r="P40" s="6" t="s">
        <v>94</v>
      </c>
    </row>
    <row r="41" spans="2:16" s="16" customFormat="1" x14ac:dyDescent="0.25">
      <c r="B41" s="53">
        <v>32</v>
      </c>
      <c r="C41" s="44">
        <v>42387</v>
      </c>
      <c r="D41" s="6" t="s">
        <v>15</v>
      </c>
      <c r="E41" s="6" t="s">
        <v>103</v>
      </c>
      <c r="F41" s="7">
        <v>24500</v>
      </c>
      <c r="G41" s="7">
        <v>3920</v>
      </c>
      <c r="H41" s="7">
        <f t="shared" si="1"/>
        <v>28420</v>
      </c>
      <c r="I41" s="4" t="s">
        <v>48</v>
      </c>
      <c r="J41" s="8" t="s">
        <v>25</v>
      </c>
      <c r="K41" s="4">
        <v>332</v>
      </c>
      <c r="L41" s="4">
        <v>4</v>
      </c>
      <c r="M41" s="4">
        <v>2500</v>
      </c>
      <c r="N41" s="4">
        <v>259</v>
      </c>
      <c r="O41" s="44">
        <v>42394</v>
      </c>
      <c r="P41" s="6" t="s">
        <v>94</v>
      </c>
    </row>
    <row r="42" spans="2:16" s="16" customFormat="1" x14ac:dyDescent="0.25">
      <c r="B42" s="53">
        <v>33</v>
      </c>
      <c r="C42" s="44">
        <v>42387</v>
      </c>
      <c r="D42" s="6" t="s">
        <v>15</v>
      </c>
      <c r="E42" s="6" t="s">
        <v>84</v>
      </c>
      <c r="F42" s="7">
        <v>7050</v>
      </c>
      <c r="G42" s="7">
        <v>1128</v>
      </c>
      <c r="H42" s="7">
        <f t="shared" si="1"/>
        <v>8178</v>
      </c>
      <c r="I42" s="4" t="s">
        <v>48</v>
      </c>
      <c r="J42" s="8" t="s">
        <v>25</v>
      </c>
      <c r="K42" s="4">
        <v>333</v>
      </c>
      <c r="L42" s="4">
        <v>4</v>
      </c>
      <c r="M42" s="4">
        <v>3500</v>
      </c>
      <c r="N42" s="4">
        <v>351</v>
      </c>
      <c r="O42" s="44">
        <v>42394</v>
      </c>
      <c r="P42" s="6" t="s">
        <v>94</v>
      </c>
    </row>
    <row r="43" spans="2:16" s="16" customFormat="1" x14ac:dyDescent="0.25">
      <c r="B43" s="53">
        <v>34</v>
      </c>
      <c r="C43" s="44">
        <v>42394</v>
      </c>
      <c r="D43" s="6" t="s">
        <v>15</v>
      </c>
      <c r="E43" s="6" t="s">
        <v>76</v>
      </c>
      <c r="F43" s="7">
        <v>24500</v>
      </c>
      <c r="G43" s="7">
        <v>3920</v>
      </c>
      <c r="H43" s="7">
        <f t="shared" si="1"/>
        <v>28420</v>
      </c>
      <c r="I43" s="4" t="s">
        <v>48</v>
      </c>
      <c r="J43" s="8" t="s">
        <v>25</v>
      </c>
      <c r="K43" s="4">
        <v>337</v>
      </c>
      <c r="L43" s="4">
        <v>4</v>
      </c>
      <c r="M43" s="4">
        <v>2500</v>
      </c>
      <c r="N43" s="4">
        <v>259</v>
      </c>
      <c r="O43" s="44">
        <v>42394</v>
      </c>
      <c r="P43" s="6" t="s">
        <v>94</v>
      </c>
    </row>
    <row r="44" spans="2:16" s="16" customFormat="1" x14ac:dyDescent="0.25">
      <c r="B44" s="53">
        <v>35</v>
      </c>
      <c r="C44" s="44">
        <v>42398</v>
      </c>
      <c r="D44" s="6" t="s">
        <v>10</v>
      </c>
      <c r="E44" s="6" t="s">
        <v>135</v>
      </c>
      <c r="F44" s="7">
        <v>11511</v>
      </c>
      <c r="G44" s="7">
        <v>0</v>
      </c>
      <c r="H44" s="7">
        <f t="shared" si="1"/>
        <v>11511</v>
      </c>
      <c r="I44" s="4" t="s">
        <v>48</v>
      </c>
      <c r="J44" s="8" t="s">
        <v>53</v>
      </c>
      <c r="K44" s="4">
        <v>158092783</v>
      </c>
      <c r="L44" s="4">
        <v>2</v>
      </c>
      <c r="M44" s="4">
        <v>3900</v>
      </c>
      <c r="N44" s="4">
        <v>392</v>
      </c>
      <c r="O44" s="44">
        <v>42395</v>
      </c>
      <c r="P44" s="6" t="s">
        <v>94</v>
      </c>
    </row>
    <row r="45" spans="2:16" s="16" customFormat="1" x14ac:dyDescent="0.25">
      <c r="B45" s="53">
        <v>36</v>
      </c>
      <c r="C45" s="44">
        <v>42395</v>
      </c>
      <c r="D45" s="6" t="s">
        <v>15</v>
      </c>
      <c r="E45" s="6" t="s">
        <v>111</v>
      </c>
      <c r="F45" s="7">
        <v>43435.69</v>
      </c>
      <c r="G45" s="7">
        <v>6949.71</v>
      </c>
      <c r="H45" s="7">
        <f t="shared" ref="H45:H77" si="2">SUM(F45:G45)</f>
        <v>50385.4</v>
      </c>
      <c r="I45" s="4" t="s">
        <v>48</v>
      </c>
      <c r="J45" s="8" t="s">
        <v>26</v>
      </c>
      <c r="K45" s="4" t="s">
        <v>104</v>
      </c>
      <c r="L45" s="4">
        <v>4</v>
      </c>
      <c r="M45" s="4">
        <v>2400</v>
      </c>
      <c r="N45" s="4">
        <v>249</v>
      </c>
      <c r="O45" s="44">
        <v>42396</v>
      </c>
      <c r="P45" s="6" t="s">
        <v>94</v>
      </c>
    </row>
    <row r="46" spans="2:16" s="16" customFormat="1" x14ac:dyDescent="0.25">
      <c r="B46" s="53">
        <v>37</v>
      </c>
      <c r="C46" s="44">
        <v>42395</v>
      </c>
      <c r="D46" s="6" t="s">
        <v>15</v>
      </c>
      <c r="E46" s="6" t="s">
        <v>112</v>
      </c>
      <c r="F46" s="7">
        <v>9985.7999999999993</v>
      </c>
      <c r="G46" s="7">
        <v>1597.73</v>
      </c>
      <c r="H46" s="7">
        <f t="shared" si="2"/>
        <v>11583.529999999999</v>
      </c>
      <c r="I46" s="4" t="s">
        <v>48</v>
      </c>
      <c r="J46" s="8" t="s">
        <v>26</v>
      </c>
      <c r="K46" s="4" t="s">
        <v>105</v>
      </c>
      <c r="L46" s="4">
        <v>4</v>
      </c>
      <c r="M46" s="4">
        <v>3500</v>
      </c>
      <c r="N46" s="4">
        <v>351</v>
      </c>
      <c r="O46" s="44">
        <v>42396</v>
      </c>
      <c r="P46" s="6" t="s">
        <v>94</v>
      </c>
    </row>
    <row r="47" spans="2:16" s="16" customFormat="1" x14ac:dyDescent="0.25">
      <c r="B47" s="53">
        <v>38</v>
      </c>
      <c r="C47" s="44">
        <v>42395</v>
      </c>
      <c r="D47" s="6" t="s">
        <v>15</v>
      </c>
      <c r="E47" s="6" t="s">
        <v>113</v>
      </c>
      <c r="F47" s="7">
        <v>744.5</v>
      </c>
      <c r="G47" s="7">
        <v>119.12</v>
      </c>
      <c r="H47" s="7">
        <f t="shared" si="2"/>
        <v>863.62</v>
      </c>
      <c r="I47" s="4" t="s">
        <v>48</v>
      </c>
      <c r="J47" s="8" t="s">
        <v>26</v>
      </c>
      <c r="K47" s="4" t="s">
        <v>106</v>
      </c>
      <c r="L47" s="4">
        <v>4</v>
      </c>
      <c r="M47" s="4">
        <v>3500</v>
      </c>
      <c r="N47" s="4">
        <v>351</v>
      </c>
      <c r="O47" s="44">
        <v>42396</v>
      </c>
      <c r="P47" s="6" t="s">
        <v>94</v>
      </c>
    </row>
    <row r="48" spans="2:16" s="16" customFormat="1" x14ac:dyDescent="0.25">
      <c r="B48" s="53">
        <v>39</v>
      </c>
      <c r="C48" s="44">
        <v>42395</v>
      </c>
      <c r="D48" s="6" t="s">
        <v>15</v>
      </c>
      <c r="E48" s="6" t="s">
        <v>114</v>
      </c>
      <c r="F48" s="7">
        <v>32678.560000000001</v>
      </c>
      <c r="G48" s="7">
        <v>5228.57</v>
      </c>
      <c r="H48" s="7">
        <f t="shared" si="2"/>
        <v>37907.130000000005</v>
      </c>
      <c r="I48" s="4" t="s">
        <v>48</v>
      </c>
      <c r="J48" s="8" t="s">
        <v>26</v>
      </c>
      <c r="K48" s="4" t="s">
        <v>107</v>
      </c>
      <c r="L48" s="4">
        <v>4</v>
      </c>
      <c r="M48" s="4">
        <v>2400</v>
      </c>
      <c r="N48" s="4">
        <v>249</v>
      </c>
      <c r="O48" s="44">
        <v>42396</v>
      </c>
      <c r="P48" s="6" t="s">
        <v>94</v>
      </c>
    </row>
    <row r="49" spans="2:16" s="16" customFormat="1" x14ac:dyDescent="0.25">
      <c r="B49" s="53">
        <v>40</v>
      </c>
      <c r="C49" s="44">
        <v>42395</v>
      </c>
      <c r="D49" s="6" t="s">
        <v>15</v>
      </c>
      <c r="E49" s="6" t="s">
        <v>115</v>
      </c>
      <c r="F49" s="7">
        <v>390</v>
      </c>
      <c r="G49" s="7">
        <v>62.4</v>
      </c>
      <c r="H49" s="7">
        <f t="shared" si="2"/>
        <v>452.4</v>
      </c>
      <c r="I49" s="4" t="s">
        <v>48</v>
      </c>
      <c r="J49" s="8" t="s">
        <v>26</v>
      </c>
      <c r="K49" s="40" t="s">
        <v>108</v>
      </c>
      <c r="L49" s="4">
        <v>4</v>
      </c>
      <c r="M49" s="4">
        <v>2700</v>
      </c>
      <c r="N49" s="4">
        <v>272</v>
      </c>
      <c r="O49" s="44">
        <v>42396</v>
      </c>
      <c r="P49" s="6" t="s">
        <v>94</v>
      </c>
    </row>
    <row r="50" spans="2:16" s="16" customFormat="1" x14ac:dyDescent="0.25">
      <c r="B50" s="53">
        <v>41</v>
      </c>
      <c r="C50" s="44">
        <v>42395</v>
      </c>
      <c r="D50" s="6" t="s">
        <v>15</v>
      </c>
      <c r="E50" s="6" t="s">
        <v>116</v>
      </c>
      <c r="F50" s="7">
        <v>3930.6</v>
      </c>
      <c r="G50" s="7">
        <v>628.9</v>
      </c>
      <c r="H50" s="7">
        <f t="shared" si="2"/>
        <v>4559.5</v>
      </c>
      <c r="I50" s="4" t="s">
        <v>48</v>
      </c>
      <c r="J50" s="8" t="s">
        <v>26</v>
      </c>
      <c r="K50" s="40" t="s">
        <v>109</v>
      </c>
      <c r="L50" s="4">
        <v>4</v>
      </c>
      <c r="M50" s="4">
        <v>2400</v>
      </c>
      <c r="N50" s="4">
        <v>249</v>
      </c>
      <c r="O50" s="44">
        <v>42396</v>
      </c>
      <c r="P50" s="6" t="s">
        <v>94</v>
      </c>
    </row>
    <row r="51" spans="2:16" s="16" customFormat="1" x14ac:dyDescent="0.25">
      <c r="B51" s="53">
        <v>42</v>
      </c>
      <c r="C51" s="44">
        <v>42395</v>
      </c>
      <c r="D51" s="6" t="s">
        <v>15</v>
      </c>
      <c r="E51" s="6" t="s">
        <v>117</v>
      </c>
      <c r="F51" s="7">
        <v>2580</v>
      </c>
      <c r="G51" s="7">
        <v>412.8</v>
      </c>
      <c r="H51" s="7">
        <f t="shared" si="2"/>
        <v>2992.8</v>
      </c>
      <c r="I51" s="4" t="s">
        <v>48</v>
      </c>
      <c r="J51" s="8" t="s">
        <v>26</v>
      </c>
      <c r="K51" s="40" t="s">
        <v>110</v>
      </c>
      <c r="L51" s="4">
        <v>4</v>
      </c>
      <c r="M51" s="37">
        <v>2400</v>
      </c>
      <c r="N51" s="37">
        <v>249</v>
      </c>
      <c r="O51" s="44">
        <v>42396</v>
      </c>
      <c r="P51" s="6" t="s">
        <v>94</v>
      </c>
    </row>
    <row r="52" spans="2:16" s="16" customFormat="1" x14ac:dyDescent="0.25">
      <c r="B52" s="53">
        <v>43</v>
      </c>
      <c r="C52" s="44">
        <v>42396</v>
      </c>
      <c r="D52" s="6" t="s">
        <v>15</v>
      </c>
      <c r="E52" s="6" t="s">
        <v>136</v>
      </c>
      <c r="F52" s="7">
        <v>10328.629999999999</v>
      </c>
      <c r="G52" s="7">
        <v>1599.37</v>
      </c>
      <c r="H52" s="7">
        <f t="shared" si="2"/>
        <v>11928</v>
      </c>
      <c r="I52" s="4" t="s">
        <v>48</v>
      </c>
      <c r="J52" s="8" t="s">
        <v>19</v>
      </c>
      <c r="K52" s="40" t="s">
        <v>118</v>
      </c>
      <c r="L52" s="4">
        <v>4</v>
      </c>
      <c r="M52" s="4">
        <v>2600</v>
      </c>
      <c r="N52" s="4">
        <v>261</v>
      </c>
      <c r="O52" s="44">
        <v>42397</v>
      </c>
      <c r="P52" s="6" t="s">
        <v>94</v>
      </c>
    </row>
    <row r="53" spans="2:16" s="16" customFormat="1" x14ac:dyDescent="0.25">
      <c r="B53" s="53">
        <v>44</v>
      </c>
      <c r="C53" s="44">
        <v>42396</v>
      </c>
      <c r="D53" s="6" t="s">
        <v>15</v>
      </c>
      <c r="E53" s="6" t="s">
        <v>140</v>
      </c>
      <c r="F53" s="7">
        <v>6624.25</v>
      </c>
      <c r="G53" s="7">
        <v>1025.75</v>
      </c>
      <c r="H53" s="7">
        <f t="shared" si="2"/>
        <v>7650</v>
      </c>
      <c r="I53" s="4" t="s">
        <v>48</v>
      </c>
      <c r="J53" s="8" t="s">
        <v>19</v>
      </c>
      <c r="K53" s="40" t="s">
        <v>119</v>
      </c>
      <c r="L53" s="4">
        <v>4</v>
      </c>
      <c r="M53" s="4">
        <v>2600</v>
      </c>
      <c r="N53" s="4">
        <v>261</v>
      </c>
      <c r="O53" s="44">
        <v>42397</v>
      </c>
      <c r="P53" s="6" t="s">
        <v>94</v>
      </c>
    </row>
    <row r="54" spans="2:16" s="16" customFormat="1" x14ac:dyDescent="0.25">
      <c r="B54" s="53">
        <v>45</v>
      </c>
      <c r="C54" s="44">
        <v>42396</v>
      </c>
      <c r="D54" s="6" t="s">
        <v>15</v>
      </c>
      <c r="E54" s="6" t="s">
        <v>141</v>
      </c>
      <c r="F54" s="7">
        <v>27251.25</v>
      </c>
      <c r="G54" s="7">
        <v>4248.75</v>
      </c>
      <c r="H54" s="7">
        <f t="shared" si="2"/>
        <v>31500</v>
      </c>
      <c r="I54" s="4" t="s">
        <v>48</v>
      </c>
      <c r="J54" s="8" t="s">
        <v>19</v>
      </c>
      <c r="K54" s="40" t="s">
        <v>120</v>
      </c>
      <c r="L54" s="4">
        <v>4</v>
      </c>
      <c r="M54" s="4">
        <v>2600</v>
      </c>
      <c r="N54" s="4">
        <v>261</v>
      </c>
      <c r="O54" s="44">
        <v>42397</v>
      </c>
      <c r="P54" s="6" t="s">
        <v>94</v>
      </c>
    </row>
    <row r="55" spans="2:16" s="16" customFormat="1" x14ac:dyDescent="0.25">
      <c r="B55" s="53">
        <v>46</v>
      </c>
      <c r="C55" s="44">
        <v>42396</v>
      </c>
      <c r="D55" s="6" t="s">
        <v>10</v>
      </c>
      <c r="E55" s="6" t="s">
        <v>137</v>
      </c>
      <c r="F55" s="7">
        <v>779.32</v>
      </c>
      <c r="G55" s="7">
        <v>120.68</v>
      </c>
      <c r="H55" s="7">
        <f t="shared" si="2"/>
        <v>900</v>
      </c>
      <c r="I55" s="4" t="s">
        <v>48</v>
      </c>
      <c r="J55" s="8" t="s">
        <v>19</v>
      </c>
      <c r="K55" s="40" t="s">
        <v>121</v>
      </c>
      <c r="L55" s="4">
        <v>2</v>
      </c>
      <c r="M55" s="4">
        <v>2600</v>
      </c>
      <c r="N55" s="4">
        <v>261</v>
      </c>
      <c r="O55" s="44">
        <v>42397</v>
      </c>
      <c r="P55" s="6" t="s">
        <v>94</v>
      </c>
    </row>
    <row r="56" spans="2:16" s="16" customFormat="1" x14ac:dyDescent="0.25">
      <c r="B56" s="53">
        <v>47</v>
      </c>
      <c r="C56" s="44">
        <v>42396</v>
      </c>
      <c r="D56" s="6" t="s">
        <v>20</v>
      </c>
      <c r="E56" s="6" t="s">
        <v>138</v>
      </c>
      <c r="F56" s="7">
        <v>883.23</v>
      </c>
      <c r="G56" s="7">
        <v>136.77000000000001</v>
      </c>
      <c r="H56" s="7">
        <f t="shared" si="2"/>
        <v>1020</v>
      </c>
      <c r="I56" s="4" t="s">
        <v>48</v>
      </c>
      <c r="J56" s="8" t="s">
        <v>19</v>
      </c>
      <c r="K56" s="40" t="s">
        <v>122</v>
      </c>
      <c r="L56" s="4">
        <v>3</v>
      </c>
      <c r="M56" s="4">
        <v>2600</v>
      </c>
      <c r="N56" s="4">
        <v>261</v>
      </c>
      <c r="O56" s="44">
        <v>42397</v>
      </c>
      <c r="P56" s="6" t="s">
        <v>94</v>
      </c>
    </row>
    <row r="57" spans="2:16" s="16" customFormat="1" x14ac:dyDescent="0.25">
      <c r="B57" s="53">
        <v>48</v>
      </c>
      <c r="C57" s="44">
        <v>42396</v>
      </c>
      <c r="D57" s="6" t="s">
        <v>21</v>
      </c>
      <c r="E57" s="6" t="s">
        <v>139</v>
      </c>
      <c r="F57" s="7">
        <v>779.32</v>
      </c>
      <c r="G57" s="7">
        <v>120.68</v>
      </c>
      <c r="H57" s="7">
        <f t="shared" si="2"/>
        <v>900</v>
      </c>
      <c r="I57" s="4" t="s">
        <v>48</v>
      </c>
      <c r="J57" s="8" t="s">
        <v>19</v>
      </c>
      <c r="K57" s="40" t="s">
        <v>123</v>
      </c>
      <c r="L57" s="4">
        <v>1</v>
      </c>
      <c r="M57" s="4">
        <v>2600</v>
      </c>
      <c r="N57" s="4">
        <v>261</v>
      </c>
      <c r="O57" s="44">
        <v>42397</v>
      </c>
      <c r="P57" s="6" t="s">
        <v>94</v>
      </c>
    </row>
    <row r="58" spans="2:16" s="16" customFormat="1" x14ac:dyDescent="0.25">
      <c r="B58" s="53">
        <v>49</v>
      </c>
      <c r="C58" s="44">
        <v>42396</v>
      </c>
      <c r="D58" s="6" t="s">
        <v>15</v>
      </c>
      <c r="E58" s="6" t="s">
        <v>142</v>
      </c>
      <c r="F58" s="7">
        <v>7252.03</v>
      </c>
      <c r="G58" s="7">
        <v>1122.97</v>
      </c>
      <c r="H58" s="7">
        <f t="shared" si="2"/>
        <v>8375</v>
      </c>
      <c r="I58" s="4" t="s">
        <v>48</v>
      </c>
      <c r="J58" s="8" t="s">
        <v>19</v>
      </c>
      <c r="K58" s="40" t="s">
        <v>124</v>
      </c>
      <c r="L58" s="4">
        <v>4</v>
      </c>
      <c r="M58" s="4">
        <v>2600</v>
      </c>
      <c r="N58" s="4">
        <v>261</v>
      </c>
      <c r="O58" s="44">
        <v>42397</v>
      </c>
      <c r="P58" s="6" t="s">
        <v>94</v>
      </c>
    </row>
    <row r="59" spans="2:16" s="16" customFormat="1" x14ac:dyDescent="0.25">
      <c r="B59" s="53">
        <v>50</v>
      </c>
      <c r="C59" s="44">
        <v>42396</v>
      </c>
      <c r="D59" s="6" t="s">
        <v>15</v>
      </c>
      <c r="E59" s="6" t="s">
        <v>143</v>
      </c>
      <c r="F59" s="7">
        <v>6624.25</v>
      </c>
      <c r="G59" s="7">
        <v>1025.75</v>
      </c>
      <c r="H59" s="7">
        <f t="shared" si="2"/>
        <v>7650</v>
      </c>
      <c r="I59" s="4" t="s">
        <v>48</v>
      </c>
      <c r="J59" s="8" t="s">
        <v>19</v>
      </c>
      <c r="K59" s="40" t="s">
        <v>125</v>
      </c>
      <c r="L59" s="4">
        <v>4</v>
      </c>
      <c r="M59" s="4">
        <v>2600</v>
      </c>
      <c r="N59" s="4">
        <v>261</v>
      </c>
      <c r="O59" s="44">
        <v>42397</v>
      </c>
      <c r="P59" s="6" t="s">
        <v>94</v>
      </c>
    </row>
    <row r="60" spans="2:16" s="16" customFormat="1" x14ac:dyDescent="0.25">
      <c r="B60" s="53">
        <v>51</v>
      </c>
      <c r="C60" s="44">
        <v>42396</v>
      </c>
      <c r="D60" s="6" t="s">
        <v>15</v>
      </c>
      <c r="E60" s="6" t="s">
        <v>144</v>
      </c>
      <c r="F60" s="7">
        <v>31144.29</v>
      </c>
      <c r="G60" s="7">
        <v>4855.71</v>
      </c>
      <c r="H60" s="7">
        <f t="shared" si="2"/>
        <v>36000</v>
      </c>
      <c r="I60" s="4" t="s">
        <v>48</v>
      </c>
      <c r="J60" s="8" t="s">
        <v>19</v>
      </c>
      <c r="K60" s="40" t="s">
        <v>126</v>
      </c>
      <c r="L60" s="4">
        <v>4</v>
      </c>
      <c r="M60" s="4">
        <v>2600</v>
      </c>
      <c r="N60" s="4">
        <v>261</v>
      </c>
      <c r="O60" s="44">
        <v>42397</v>
      </c>
      <c r="P60" s="6" t="s">
        <v>94</v>
      </c>
    </row>
    <row r="61" spans="2:16" s="16" customFormat="1" x14ac:dyDescent="0.25">
      <c r="B61" s="53">
        <v>52</v>
      </c>
      <c r="C61" s="44">
        <v>42396</v>
      </c>
      <c r="D61" s="6" t="s">
        <v>10</v>
      </c>
      <c r="E61" s="6" t="s">
        <v>145</v>
      </c>
      <c r="F61" s="7">
        <v>779.32</v>
      </c>
      <c r="G61" s="7">
        <v>120.68</v>
      </c>
      <c r="H61" s="7">
        <f t="shared" si="2"/>
        <v>900</v>
      </c>
      <c r="I61" s="4" t="s">
        <v>48</v>
      </c>
      <c r="J61" s="8" t="s">
        <v>19</v>
      </c>
      <c r="K61" s="40" t="s">
        <v>127</v>
      </c>
      <c r="L61" s="4">
        <v>2</v>
      </c>
      <c r="M61" s="4">
        <v>2600</v>
      </c>
      <c r="N61" s="4">
        <v>261</v>
      </c>
      <c r="O61" s="44">
        <v>42397</v>
      </c>
      <c r="P61" s="6" t="s">
        <v>94</v>
      </c>
    </row>
    <row r="62" spans="2:16" s="16" customFormat="1" x14ac:dyDescent="0.25">
      <c r="B62" s="53">
        <v>53</v>
      </c>
      <c r="C62" s="44">
        <v>42396</v>
      </c>
      <c r="D62" s="6" t="s">
        <v>20</v>
      </c>
      <c r="E62" s="6" t="s">
        <v>146</v>
      </c>
      <c r="F62" s="7">
        <v>432.96</v>
      </c>
      <c r="G62" s="7">
        <v>67.040000000000006</v>
      </c>
      <c r="H62" s="7">
        <f t="shared" si="2"/>
        <v>500</v>
      </c>
      <c r="I62" s="4" t="s">
        <v>48</v>
      </c>
      <c r="J62" s="8" t="s">
        <v>19</v>
      </c>
      <c r="K62" s="40" t="s">
        <v>128</v>
      </c>
      <c r="L62" s="4">
        <v>3</v>
      </c>
      <c r="M62" s="4">
        <v>2600</v>
      </c>
      <c r="N62" s="4">
        <v>261</v>
      </c>
      <c r="O62" s="44">
        <v>42397</v>
      </c>
      <c r="P62" s="6" t="s">
        <v>94</v>
      </c>
    </row>
    <row r="63" spans="2:16" s="16" customFormat="1" x14ac:dyDescent="0.25">
      <c r="B63" s="53">
        <v>54</v>
      </c>
      <c r="C63" s="44">
        <v>42396</v>
      </c>
      <c r="D63" s="6" t="s">
        <v>21</v>
      </c>
      <c r="E63" s="6" t="s">
        <v>147</v>
      </c>
      <c r="F63" s="7">
        <v>432.96</v>
      </c>
      <c r="G63" s="7">
        <v>67.040000000000006</v>
      </c>
      <c r="H63" s="7">
        <f t="shared" si="2"/>
        <v>500</v>
      </c>
      <c r="I63" s="4" t="s">
        <v>48</v>
      </c>
      <c r="J63" s="8" t="s">
        <v>19</v>
      </c>
      <c r="K63" s="40" t="s">
        <v>129</v>
      </c>
      <c r="L63" s="4">
        <v>1</v>
      </c>
      <c r="M63" s="4">
        <v>2600</v>
      </c>
      <c r="N63" s="4">
        <v>261</v>
      </c>
      <c r="O63" s="44">
        <v>42397</v>
      </c>
      <c r="P63" s="6" t="s">
        <v>94</v>
      </c>
    </row>
    <row r="64" spans="2:16" s="16" customFormat="1" x14ac:dyDescent="0.25">
      <c r="B64" s="53">
        <v>55</v>
      </c>
      <c r="C64" s="44">
        <v>42396</v>
      </c>
      <c r="D64" s="6" t="s">
        <v>15</v>
      </c>
      <c r="E64" s="6" t="s">
        <v>148</v>
      </c>
      <c r="F64" s="7">
        <v>7420.89</v>
      </c>
      <c r="G64" s="7">
        <v>1149.1099999999999</v>
      </c>
      <c r="H64" s="7">
        <f t="shared" si="2"/>
        <v>8570</v>
      </c>
      <c r="I64" s="4" t="s">
        <v>48</v>
      </c>
      <c r="J64" s="8" t="s">
        <v>19</v>
      </c>
      <c r="K64" s="40" t="s">
        <v>130</v>
      </c>
      <c r="L64" s="4">
        <v>4</v>
      </c>
      <c r="M64" s="4">
        <v>2600</v>
      </c>
      <c r="N64" s="4">
        <v>261</v>
      </c>
      <c r="O64" s="44">
        <v>42397</v>
      </c>
      <c r="P64" s="6" t="s">
        <v>94</v>
      </c>
    </row>
    <row r="65" spans="1:46" s="16" customFormat="1" x14ac:dyDescent="0.25">
      <c r="B65" s="53">
        <v>56</v>
      </c>
      <c r="C65" s="44">
        <v>42396</v>
      </c>
      <c r="D65" s="6" t="s">
        <v>15</v>
      </c>
      <c r="E65" s="6" t="s">
        <v>149</v>
      </c>
      <c r="F65" s="7">
        <f>G65/0.16</f>
        <v>4315.875</v>
      </c>
      <c r="G65" s="7">
        <v>690.54</v>
      </c>
      <c r="H65" s="7">
        <f t="shared" si="2"/>
        <v>5006.415</v>
      </c>
      <c r="I65" s="4" t="s">
        <v>48</v>
      </c>
      <c r="J65" s="8" t="s">
        <v>19</v>
      </c>
      <c r="K65" s="40" t="s">
        <v>131</v>
      </c>
      <c r="L65" s="4">
        <v>4</v>
      </c>
      <c r="M65" s="4">
        <v>2600</v>
      </c>
      <c r="N65" s="4">
        <v>261</v>
      </c>
      <c r="O65" s="44">
        <v>42397</v>
      </c>
      <c r="P65" s="6" t="s">
        <v>94</v>
      </c>
    </row>
    <row r="66" spans="1:46" s="16" customFormat="1" x14ac:dyDescent="0.25">
      <c r="B66" s="53">
        <v>57</v>
      </c>
      <c r="C66" s="44">
        <v>42396</v>
      </c>
      <c r="D66" s="6" t="s">
        <v>15</v>
      </c>
      <c r="E66" s="6" t="s">
        <v>150</v>
      </c>
      <c r="F66" s="7">
        <v>23185.19</v>
      </c>
      <c r="G66" s="7">
        <v>3614.81</v>
      </c>
      <c r="H66" s="7">
        <f t="shared" si="2"/>
        <v>26800</v>
      </c>
      <c r="I66" s="4" t="s">
        <v>48</v>
      </c>
      <c r="J66" s="8" t="s">
        <v>19</v>
      </c>
      <c r="K66" s="40" t="s">
        <v>132</v>
      </c>
      <c r="L66" s="4">
        <v>4</v>
      </c>
      <c r="M66" s="4">
        <v>2600</v>
      </c>
      <c r="N66" s="4">
        <v>261</v>
      </c>
      <c r="O66" s="44">
        <v>42397</v>
      </c>
      <c r="P66" s="6" t="s">
        <v>94</v>
      </c>
    </row>
    <row r="67" spans="1:46" s="16" customFormat="1" x14ac:dyDescent="0.25">
      <c r="B67" s="53">
        <v>58</v>
      </c>
      <c r="C67" s="44">
        <v>42396</v>
      </c>
      <c r="D67" s="6" t="s">
        <v>20</v>
      </c>
      <c r="E67" s="6" t="s">
        <v>152</v>
      </c>
      <c r="F67" s="7">
        <v>606.14</v>
      </c>
      <c r="G67" s="7">
        <v>93.86</v>
      </c>
      <c r="H67" s="7">
        <f t="shared" si="2"/>
        <v>700</v>
      </c>
      <c r="I67" s="4" t="s">
        <v>48</v>
      </c>
      <c r="J67" s="8" t="s">
        <v>19</v>
      </c>
      <c r="K67" s="40" t="s">
        <v>133</v>
      </c>
      <c r="L67" s="4">
        <v>3</v>
      </c>
      <c r="M67" s="4">
        <v>2600</v>
      </c>
      <c r="N67" s="4">
        <v>261</v>
      </c>
      <c r="O67" s="44">
        <v>42397</v>
      </c>
      <c r="P67" s="6" t="s">
        <v>94</v>
      </c>
    </row>
    <row r="68" spans="1:46" s="16" customFormat="1" x14ac:dyDescent="0.25">
      <c r="B68" s="53">
        <v>59</v>
      </c>
      <c r="C68" s="44">
        <v>42396</v>
      </c>
      <c r="D68" s="6" t="s">
        <v>21</v>
      </c>
      <c r="E68" s="6" t="s">
        <v>151</v>
      </c>
      <c r="F68" s="7">
        <v>389.66</v>
      </c>
      <c r="G68" s="7">
        <v>60.34</v>
      </c>
      <c r="H68" s="7">
        <f t="shared" si="2"/>
        <v>450</v>
      </c>
      <c r="I68" s="4" t="s">
        <v>48</v>
      </c>
      <c r="J68" s="8" t="s">
        <v>19</v>
      </c>
      <c r="K68" s="40" t="s">
        <v>134</v>
      </c>
      <c r="L68" s="4">
        <v>1</v>
      </c>
      <c r="M68" s="4">
        <v>2600</v>
      </c>
      <c r="N68" s="4">
        <v>261</v>
      </c>
      <c r="O68" s="44">
        <v>42397</v>
      </c>
      <c r="P68" s="6" t="s">
        <v>94</v>
      </c>
    </row>
    <row r="69" spans="1:46" s="16" customFormat="1" x14ac:dyDescent="0.25">
      <c r="B69" s="53">
        <v>60</v>
      </c>
      <c r="C69" s="44">
        <v>42397</v>
      </c>
      <c r="D69" s="6" t="s">
        <v>10</v>
      </c>
      <c r="E69" s="6" t="s">
        <v>160</v>
      </c>
      <c r="F69" s="41">
        <v>2531.46</v>
      </c>
      <c r="G69" s="41">
        <v>406.06</v>
      </c>
      <c r="H69" s="41">
        <f t="shared" si="2"/>
        <v>2937.52</v>
      </c>
      <c r="I69" s="4" t="s">
        <v>48</v>
      </c>
      <c r="J69" s="8" t="s">
        <v>51</v>
      </c>
      <c r="K69" s="40" t="s">
        <v>153</v>
      </c>
      <c r="L69" s="4">
        <v>2</v>
      </c>
      <c r="M69" s="4">
        <v>2100</v>
      </c>
      <c r="N69" s="4">
        <v>211</v>
      </c>
      <c r="O69" s="44">
        <v>42397</v>
      </c>
      <c r="P69" s="6" t="s">
        <v>94</v>
      </c>
    </row>
    <row r="70" spans="1:46" s="16" customFormat="1" x14ac:dyDescent="0.25">
      <c r="B70" s="53">
        <v>61</v>
      </c>
      <c r="C70" s="44">
        <v>42397</v>
      </c>
      <c r="D70" s="6" t="s">
        <v>15</v>
      </c>
      <c r="E70" s="6" t="s">
        <v>159</v>
      </c>
      <c r="F70" s="41">
        <v>2328.02</v>
      </c>
      <c r="G70" s="41">
        <v>372.48</v>
      </c>
      <c r="H70" s="41">
        <f t="shared" si="2"/>
        <v>2700.5</v>
      </c>
      <c r="I70" s="4" t="s">
        <v>48</v>
      </c>
      <c r="J70" s="8" t="s">
        <v>51</v>
      </c>
      <c r="K70" s="40" t="s">
        <v>154</v>
      </c>
      <c r="L70" s="4">
        <v>4</v>
      </c>
      <c r="M70" s="4">
        <v>2100</v>
      </c>
      <c r="N70" s="4">
        <v>211</v>
      </c>
      <c r="O70" s="44">
        <v>42397</v>
      </c>
      <c r="P70" s="6" t="s">
        <v>94</v>
      </c>
    </row>
    <row r="71" spans="1:46" s="16" customFormat="1" x14ac:dyDescent="0.25">
      <c r="B71" s="53">
        <v>62</v>
      </c>
      <c r="C71" s="44">
        <v>42397</v>
      </c>
      <c r="D71" s="6" t="s">
        <v>21</v>
      </c>
      <c r="E71" s="6" t="s">
        <v>158</v>
      </c>
      <c r="F71" s="41">
        <v>1867.67</v>
      </c>
      <c r="G71" s="41">
        <v>298.83</v>
      </c>
      <c r="H71" s="41">
        <f t="shared" si="2"/>
        <v>2166.5</v>
      </c>
      <c r="I71" s="4" t="s">
        <v>48</v>
      </c>
      <c r="J71" s="8" t="s">
        <v>51</v>
      </c>
      <c r="K71" s="40" t="s">
        <v>155</v>
      </c>
      <c r="L71" s="4">
        <v>1</v>
      </c>
      <c r="M71" s="4">
        <v>2100</v>
      </c>
      <c r="N71" s="4">
        <v>211</v>
      </c>
      <c r="O71" s="44">
        <v>42397</v>
      </c>
      <c r="P71" s="6" t="s">
        <v>94</v>
      </c>
    </row>
    <row r="72" spans="1:46" s="16" customFormat="1" x14ac:dyDescent="0.25">
      <c r="B72" s="53">
        <v>63</v>
      </c>
      <c r="C72" s="44">
        <v>42397</v>
      </c>
      <c r="D72" s="6" t="s">
        <v>20</v>
      </c>
      <c r="E72" s="6" t="s">
        <v>161</v>
      </c>
      <c r="F72" s="41">
        <v>1816.81</v>
      </c>
      <c r="G72" s="41">
        <v>290.70999999999998</v>
      </c>
      <c r="H72" s="41">
        <f t="shared" si="2"/>
        <v>2107.52</v>
      </c>
      <c r="I72" s="4" t="s">
        <v>48</v>
      </c>
      <c r="J72" s="8" t="s">
        <v>51</v>
      </c>
      <c r="K72" s="40" t="s">
        <v>156</v>
      </c>
      <c r="L72" s="4">
        <v>3</v>
      </c>
      <c r="M72" s="4">
        <v>2100</v>
      </c>
      <c r="N72" s="4">
        <v>211</v>
      </c>
      <c r="O72" s="44">
        <v>42397</v>
      </c>
      <c r="P72" s="6" t="s">
        <v>94</v>
      </c>
    </row>
    <row r="73" spans="1:46" s="16" customFormat="1" x14ac:dyDescent="0.25">
      <c r="B73" s="53">
        <v>64</v>
      </c>
      <c r="C73" s="44">
        <v>42397</v>
      </c>
      <c r="D73" s="6" t="s">
        <v>21</v>
      </c>
      <c r="E73" s="6" t="s">
        <v>158</v>
      </c>
      <c r="F73" s="41">
        <v>215.85</v>
      </c>
      <c r="G73" s="41">
        <v>34.54</v>
      </c>
      <c r="H73" s="41">
        <f t="shared" si="2"/>
        <v>250.39</v>
      </c>
      <c r="I73" s="4" t="s">
        <v>48</v>
      </c>
      <c r="J73" s="8" t="s">
        <v>51</v>
      </c>
      <c r="K73" s="40" t="s">
        <v>157</v>
      </c>
      <c r="L73" s="4">
        <v>1</v>
      </c>
      <c r="M73" s="4">
        <v>2100</v>
      </c>
      <c r="N73" s="4">
        <v>211</v>
      </c>
      <c r="O73" s="44">
        <v>42397</v>
      </c>
      <c r="P73" s="6" t="s">
        <v>94</v>
      </c>
    </row>
    <row r="74" spans="1:46" s="16" customFormat="1" x14ac:dyDescent="0.25">
      <c r="B74" s="53">
        <v>65</v>
      </c>
      <c r="C74" s="44">
        <v>42396</v>
      </c>
      <c r="D74" s="6" t="s">
        <v>10</v>
      </c>
      <c r="E74" s="6" t="s">
        <v>79</v>
      </c>
      <c r="F74" s="7">
        <v>3390</v>
      </c>
      <c r="G74" s="7">
        <v>542.4</v>
      </c>
      <c r="H74" s="7">
        <f t="shared" si="2"/>
        <v>3932.4</v>
      </c>
      <c r="I74" s="4" t="s">
        <v>48</v>
      </c>
      <c r="J74" s="8" t="s">
        <v>80</v>
      </c>
      <c r="K74" s="4" t="s">
        <v>162</v>
      </c>
      <c r="L74" s="4">
        <v>2</v>
      </c>
      <c r="M74" s="4">
        <v>3500</v>
      </c>
      <c r="N74" s="4">
        <v>353</v>
      </c>
      <c r="O74" s="44">
        <v>42397</v>
      </c>
      <c r="P74" s="6" t="s">
        <v>94</v>
      </c>
    </row>
    <row r="75" spans="1:46" s="16" customFormat="1" x14ac:dyDescent="0.25">
      <c r="B75" s="53">
        <v>66</v>
      </c>
      <c r="C75" s="44">
        <v>42398</v>
      </c>
      <c r="D75" s="6" t="s">
        <v>15</v>
      </c>
      <c r="E75" s="6" t="s">
        <v>44</v>
      </c>
      <c r="F75" s="7">
        <v>4916.95</v>
      </c>
      <c r="G75" s="7">
        <v>786.71</v>
      </c>
      <c r="H75" s="7">
        <f t="shared" si="2"/>
        <v>5703.66</v>
      </c>
      <c r="I75" s="4" t="s">
        <v>48</v>
      </c>
      <c r="J75" s="8" t="s">
        <v>12</v>
      </c>
      <c r="K75" s="4">
        <v>11765494</v>
      </c>
      <c r="L75" s="4">
        <v>4</v>
      </c>
      <c r="M75" s="4">
        <v>3100</v>
      </c>
      <c r="N75" s="4">
        <v>311</v>
      </c>
      <c r="O75" s="44">
        <v>42399</v>
      </c>
      <c r="P75" s="6" t="s">
        <v>94</v>
      </c>
    </row>
    <row r="76" spans="1:46" s="16" customFormat="1" x14ac:dyDescent="0.25">
      <c r="B76" s="53">
        <v>67</v>
      </c>
      <c r="C76" s="44">
        <v>42398</v>
      </c>
      <c r="D76" s="6" t="s">
        <v>15</v>
      </c>
      <c r="E76" s="6" t="s">
        <v>43</v>
      </c>
      <c r="F76" s="7">
        <v>2381.98</v>
      </c>
      <c r="G76" s="7">
        <v>381.11</v>
      </c>
      <c r="H76" s="7">
        <f t="shared" si="2"/>
        <v>2763.09</v>
      </c>
      <c r="I76" s="4" t="s">
        <v>48</v>
      </c>
      <c r="J76" s="8" t="s">
        <v>12</v>
      </c>
      <c r="K76" s="4">
        <v>11765495</v>
      </c>
      <c r="L76" s="4">
        <v>4</v>
      </c>
      <c r="M76" s="4">
        <v>3100</v>
      </c>
      <c r="N76" s="4">
        <v>311</v>
      </c>
      <c r="O76" s="44">
        <v>42399</v>
      </c>
      <c r="P76" s="6" t="s">
        <v>94</v>
      </c>
    </row>
    <row r="77" spans="1:46" s="16" customFormat="1" x14ac:dyDescent="0.25">
      <c r="B77" s="53">
        <v>68</v>
      </c>
      <c r="C77" s="44">
        <v>42399</v>
      </c>
      <c r="D77" s="6" t="s">
        <v>15</v>
      </c>
      <c r="E77" s="6" t="s">
        <v>77</v>
      </c>
      <c r="F77" s="7">
        <v>70</v>
      </c>
      <c r="G77" s="7">
        <v>11.2</v>
      </c>
      <c r="H77" s="7">
        <f t="shared" si="2"/>
        <v>81.2</v>
      </c>
      <c r="I77" s="4" t="s">
        <v>23</v>
      </c>
      <c r="J77" s="8" t="s">
        <v>71</v>
      </c>
      <c r="K77" s="4">
        <v>431</v>
      </c>
      <c r="L77" s="4">
        <v>4</v>
      </c>
      <c r="M77" s="4">
        <v>3500</v>
      </c>
      <c r="N77" s="4">
        <v>355</v>
      </c>
      <c r="O77" s="44">
        <v>42399</v>
      </c>
      <c r="P77" s="6" t="s">
        <v>94</v>
      </c>
    </row>
    <row r="78" spans="1:46" s="16" customFormat="1" x14ac:dyDescent="0.25">
      <c r="B78" s="19"/>
      <c r="C78" s="56"/>
      <c r="D78" s="21"/>
      <c r="E78" s="21"/>
      <c r="F78" s="57"/>
      <c r="G78" s="57"/>
      <c r="H78" s="57"/>
      <c r="I78" s="19"/>
      <c r="J78" s="22"/>
      <c r="K78" s="19"/>
      <c r="L78" s="19"/>
      <c r="M78" s="19"/>
      <c r="N78" s="19"/>
      <c r="O78" s="56"/>
      <c r="P78" s="21"/>
    </row>
    <row r="79" spans="1:46" x14ac:dyDescent="0.25">
      <c r="B79" s="94">
        <v>42036</v>
      </c>
      <c r="C79" s="94"/>
      <c r="D79" s="25" t="s">
        <v>57</v>
      </c>
      <c r="E79" s="25" t="s">
        <v>57</v>
      </c>
      <c r="F79" s="25" t="s">
        <v>57</v>
      </c>
      <c r="G79" s="28" t="s">
        <v>57</v>
      </c>
      <c r="H79" s="31" t="s">
        <v>57</v>
      </c>
      <c r="I79" s="29" t="s">
        <v>57</v>
      </c>
      <c r="J79" s="22" t="s">
        <v>57</v>
      </c>
      <c r="K79" s="19" t="s">
        <v>57</v>
      </c>
      <c r="L79" s="19" t="s">
        <v>57</v>
      </c>
      <c r="M79" s="19" t="s">
        <v>57</v>
      </c>
      <c r="N79" s="19" t="s">
        <v>57</v>
      </c>
      <c r="O79" s="20" t="s">
        <v>57</v>
      </c>
      <c r="P79" s="21" t="s">
        <v>57</v>
      </c>
    </row>
    <row r="80" spans="1:46" s="18" customFormat="1" ht="15.75" customHeight="1" x14ac:dyDescent="0.25">
      <c r="A80" s="16"/>
      <c r="B80" s="53">
        <v>69</v>
      </c>
      <c r="C80" s="44">
        <v>42407</v>
      </c>
      <c r="D80" s="54" t="s">
        <v>10</v>
      </c>
      <c r="E80" s="54" t="s">
        <v>13</v>
      </c>
      <c r="F80" s="26">
        <f>H80/1.16</f>
        <v>947.41379310344837</v>
      </c>
      <c r="G80" s="26">
        <f>F80*0.16</f>
        <v>151.58620689655174</v>
      </c>
      <c r="H80" s="26">
        <v>1099</v>
      </c>
      <c r="I80" s="55" t="s">
        <v>48</v>
      </c>
      <c r="J80" s="8" t="s">
        <v>14</v>
      </c>
      <c r="K80" s="4">
        <v>60316010068587</v>
      </c>
      <c r="L80" s="4">
        <v>2</v>
      </c>
      <c r="M80" s="4">
        <v>3100</v>
      </c>
      <c r="N80" s="4">
        <v>314</v>
      </c>
      <c r="O80" s="5">
        <v>42404</v>
      </c>
      <c r="P80" s="6" t="s">
        <v>94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</row>
    <row r="81" spans="1:46" s="18" customFormat="1" ht="15.75" customHeight="1" x14ac:dyDescent="0.25">
      <c r="A81" s="16"/>
      <c r="B81" s="53">
        <v>70</v>
      </c>
      <c r="C81" s="44">
        <v>42404</v>
      </c>
      <c r="D81" s="6" t="s">
        <v>15</v>
      </c>
      <c r="E81" s="6" t="s">
        <v>18</v>
      </c>
      <c r="F81" s="7">
        <v>5532.7</v>
      </c>
      <c r="G81" s="7">
        <v>885.23</v>
      </c>
      <c r="H81" s="26">
        <f>F81+G81</f>
        <v>6417.93</v>
      </c>
      <c r="I81" s="4" t="s">
        <v>48</v>
      </c>
      <c r="J81" s="8" t="s">
        <v>12</v>
      </c>
      <c r="K81" s="4">
        <v>117957566</v>
      </c>
      <c r="L81" s="4">
        <v>4</v>
      </c>
      <c r="M81" s="4">
        <v>3100</v>
      </c>
      <c r="N81" s="4">
        <v>311</v>
      </c>
      <c r="O81" s="5">
        <v>42404</v>
      </c>
      <c r="P81" s="6" t="s">
        <v>94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</row>
    <row r="82" spans="1:46" s="18" customFormat="1" ht="15.75" customHeight="1" x14ac:dyDescent="0.25">
      <c r="A82" s="16"/>
      <c r="B82" s="53">
        <v>71</v>
      </c>
      <c r="C82" s="44">
        <v>42409</v>
      </c>
      <c r="D82" s="6" t="s">
        <v>15</v>
      </c>
      <c r="E82" s="6" t="s">
        <v>165</v>
      </c>
      <c r="F82" s="7">
        <v>2465.52</v>
      </c>
      <c r="G82" s="7">
        <v>394.48</v>
      </c>
      <c r="H82" s="26">
        <f t="shared" ref="H82:H113" si="3">F82+G82</f>
        <v>2860</v>
      </c>
      <c r="I82" s="4" t="s">
        <v>48</v>
      </c>
      <c r="J82" s="8" t="s">
        <v>24</v>
      </c>
      <c r="K82" s="4">
        <v>95</v>
      </c>
      <c r="L82" s="4">
        <v>4</v>
      </c>
      <c r="M82" s="4">
        <v>2400</v>
      </c>
      <c r="N82" s="4">
        <v>242</v>
      </c>
      <c r="O82" s="5">
        <v>42409</v>
      </c>
      <c r="P82" s="6" t="s">
        <v>94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</row>
    <row r="83" spans="1:46" s="18" customFormat="1" ht="15.75" customHeight="1" x14ac:dyDescent="0.25">
      <c r="A83" s="16"/>
      <c r="B83" s="53">
        <v>72</v>
      </c>
      <c r="C83" s="44">
        <v>42409</v>
      </c>
      <c r="D83" s="6" t="s">
        <v>15</v>
      </c>
      <c r="E83" s="6" t="s">
        <v>166</v>
      </c>
      <c r="F83" s="7">
        <v>1681.03</v>
      </c>
      <c r="G83" s="7">
        <v>268.97000000000003</v>
      </c>
      <c r="H83" s="26">
        <f t="shared" si="3"/>
        <v>1950</v>
      </c>
      <c r="I83" s="4" t="s">
        <v>48</v>
      </c>
      <c r="J83" s="8" t="s">
        <v>24</v>
      </c>
      <c r="K83" s="4">
        <v>96</v>
      </c>
      <c r="L83" s="4">
        <v>4</v>
      </c>
      <c r="M83" s="4">
        <v>2400</v>
      </c>
      <c r="N83" s="4">
        <v>242</v>
      </c>
      <c r="O83" s="5">
        <v>42409</v>
      </c>
      <c r="P83" s="6" t="s">
        <v>94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</row>
    <row r="84" spans="1:46" s="18" customFormat="1" ht="15.75" customHeight="1" x14ac:dyDescent="0.25">
      <c r="A84" s="16"/>
      <c r="B84" s="53">
        <v>73</v>
      </c>
      <c r="C84" s="44">
        <v>42409</v>
      </c>
      <c r="D84" s="6" t="s">
        <v>15</v>
      </c>
      <c r="E84" s="6" t="s">
        <v>167</v>
      </c>
      <c r="F84" s="7">
        <v>2241.38</v>
      </c>
      <c r="G84" s="7">
        <v>358.62</v>
      </c>
      <c r="H84" s="26">
        <f t="shared" si="3"/>
        <v>2600</v>
      </c>
      <c r="I84" s="4" t="s">
        <v>48</v>
      </c>
      <c r="J84" s="8" t="s">
        <v>24</v>
      </c>
      <c r="K84" s="4">
        <v>97</v>
      </c>
      <c r="L84" s="4">
        <v>4</v>
      </c>
      <c r="M84" s="4">
        <v>2400</v>
      </c>
      <c r="N84" s="4">
        <v>242</v>
      </c>
      <c r="O84" s="5">
        <v>42409</v>
      </c>
      <c r="P84" s="6" t="s">
        <v>94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</row>
    <row r="85" spans="1:46" s="18" customFormat="1" ht="15.75" customHeight="1" x14ac:dyDescent="0.25">
      <c r="A85" s="16"/>
      <c r="B85" s="53">
        <v>74</v>
      </c>
      <c r="C85" s="44">
        <v>42409</v>
      </c>
      <c r="D85" s="6" t="s">
        <v>15</v>
      </c>
      <c r="E85" s="6" t="s">
        <v>168</v>
      </c>
      <c r="F85" s="7">
        <v>20600</v>
      </c>
      <c r="G85" s="7">
        <v>3296</v>
      </c>
      <c r="H85" s="26">
        <f t="shared" si="3"/>
        <v>23896</v>
      </c>
      <c r="I85" s="4" t="s">
        <v>48</v>
      </c>
      <c r="J85" s="8" t="s">
        <v>62</v>
      </c>
      <c r="K85" s="4">
        <v>703</v>
      </c>
      <c r="L85" s="4">
        <v>4</v>
      </c>
      <c r="M85" s="4">
        <v>2400</v>
      </c>
      <c r="N85" s="4">
        <v>249</v>
      </c>
      <c r="O85" s="5">
        <v>42410</v>
      </c>
      <c r="P85" s="6" t="s">
        <v>94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</row>
    <row r="86" spans="1:46" s="18" customFormat="1" ht="15.75" customHeight="1" x14ac:dyDescent="0.25">
      <c r="A86" s="16"/>
      <c r="B86" s="53">
        <v>75</v>
      </c>
      <c r="C86" s="44">
        <v>42409</v>
      </c>
      <c r="D86" s="6" t="s">
        <v>15</v>
      </c>
      <c r="E86" s="6" t="s">
        <v>169</v>
      </c>
      <c r="F86" s="7">
        <v>1837.93</v>
      </c>
      <c r="G86" s="7">
        <v>294.07</v>
      </c>
      <c r="H86" s="26">
        <f t="shared" si="3"/>
        <v>2132</v>
      </c>
      <c r="I86" s="4" t="s">
        <v>48</v>
      </c>
      <c r="J86" s="8" t="s">
        <v>46</v>
      </c>
      <c r="K86" s="4" t="s">
        <v>170</v>
      </c>
      <c r="L86" s="4">
        <v>4</v>
      </c>
      <c r="M86" s="4">
        <v>2700</v>
      </c>
      <c r="N86" s="4">
        <v>272</v>
      </c>
      <c r="O86" s="5">
        <v>42410</v>
      </c>
      <c r="P86" s="6" t="s">
        <v>94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</row>
    <row r="87" spans="1:46" s="18" customFormat="1" ht="15.75" customHeight="1" x14ac:dyDescent="0.25">
      <c r="A87" s="16"/>
      <c r="B87" s="53">
        <v>76</v>
      </c>
      <c r="C87" s="44">
        <v>42409</v>
      </c>
      <c r="D87" s="6" t="s">
        <v>15</v>
      </c>
      <c r="E87" s="18" t="s">
        <v>171</v>
      </c>
      <c r="F87" s="7">
        <v>325.42</v>
      </c>
      <c r="G87" s="7">
        <v>52.08</v>
      </c>
      <c r="H87" s="26">
        <f t="shared" si="3"/>
        <v>377.5</v>
      </c>
      <c r="I87" s="4" t="s">
        <v>48</v>
      </c>
      <c r="J87" s="8" t="s">
        <v>46</v>
      </c>
      <c r="K87" s="4" t="s">
        <v>172</v>
      </c>
      <c r="L87" s="4">
        <v>4</v>
      </c>
      <c r="M87" s="4">
        <v>3500</v>
      </c>
      <c r="N87" s="4">
        <v>357</v>
      </c>
      <c r="O87" s="5">
        <v>42410</v>
      </c>
      <c r="P87" s="6" t="s">
        <v>94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</row>
    <row r="88" spans="1:46" s="18" customFormat="1" ht="15.75" customHeight="1" x14ac:dyDescent="0.25">
      <c r="A88" s="16"/>
      <c r="B88" s="53">
        <v>77</v>
      </c>
      <c r="C88" s="44">
        <v>42409</v>
      </c>
      <c r="D88" s="6" t="s">
        <v>15</v>
      </c>
      <c r="E88" s="18" t="s">
        <v>74</v>
      </c>
      <c r="F88" s="7">
        <v>3219.81</v>
      </c>
      <c r="G88" s="7">
        <v>515.19000000000005</v>
      </c>
      <c r="H88" s="26">
        <f t="shared" si="3"/>
        <v>3735</v>
      </c>
      <c r="I88" s="4" t="s">
        <v>48</v>
      </c>
      <c r="J88" s="8" t="s">
        <v>46</v>
      </c>
      <c r="K88" s="4" t="s">
        <v>173</v>
      </c>
      <c r="L88" s="4">
        <v>4</v>
      </c>
      <c r="M88" s="4">
        <v>2900</v>
      </c>
      <c r="N88" s="4">
        <v>291</v>
      </c>
      <c r="O88" s="5">
        <v>42410</v>
      </c>
      <c r="P88" s="6" t="s">
        <v>94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</row>
    <row r="89" spans="1:46" s="18" customFormat="1" ht="15.75" customHeight="1" x14ac:dyDescent="0.25">
      <c r="A89" s="16"/>
      <c r="B89" s="53">
        <v>78</v>
      </c>
      <c r="C89" s="44">
        <v>42409</v>
      </c>
      <c r="D89" s="6" t="s">
        <v>15</v>
      </c>
      <c r="E89" s="18" t="s">
        <v>83</v>
      </c>
      <c r="F89" s="7">
        <v>662.08</v>
      </c>
      <c r="G89" s="7">
        <v>105.92</v>
      </c>
      <c r="H89" s="26">
        <f t="shared" si="3"/>
        <v>768</v>
      </c>
      <c r="I89" s="4" t="s">
        <v>48</v>
      </c>
      <c r="J89" s="8" t="s">
        <v>46</v>
      </c>
      <c r="K89" s="4" t="s">
        <v>174</v>
      </c>
      <c r="L89" s="4">
        <v>4</v>
      </c>
      <c r="M89" s="4">
        <v>2400</v>
      </c>
      <c r="N89" s="4">
        <v>249</v>
      </c>
      <c r="O89" s="5">
        <v>42410</v>
      </c>
      <c r="P89" s="6" t="s">
        <v>94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</row>
    <row r="90" spans="1:46" s="18" customFormat="1" ht="15.75" customHeight="1" x14ac:dyDescent="0.25">
      <c r="A90" s="16"/>
      <c r="B90" s="53">
        <v>79</v>
      </c>
      <c r="C90" s="44">
        <v>42409</v>
      </c>
      <c r="D90" s="6" t="s">
        <v>15</v>
      </c>
      <c r="E90" s="18" t="s">
        <v>73</v>
      </c>
      <c r="F90" s="7">
        <v>1320.69</v>
      </c>
      <c r="G90" s="7">
        <v>211.31</v>
      </c>
      <c r="H90" s="26">
        <f t="shared" si="3"/>
        <v>1532</v>
      </c>
      <c r="I90" s="4" t="s">
        <v>48</v>
      </c>
      <c r="J90" s="8" t="s">
        <v>46</v>
      </c>
      <c r="K90" s="4" t="s">
        <v>175</v>
      </c>
      <c r="L90" s="4">
        <v>4</v>
      </c>
      <c r="M90" s="4">
        <v>2400</v>
      </c>
      <c r="N90" s="4">
        <v>246</v>
      </c>
      <c r="O90" s="5">
        <v>42410</v>
      </c>
      <c r="P90" s="6" t="s">
        <v>94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</row>
    <row r="91" spans="1:46" s="18" customFormat="1" ht="15.75" customHeight="1" x14ac:dyDescent="0.25">
      <c r="A91" s="16"/>
      <c r="B91" s="53">
        <v>80</v>
      </c>
      <c r="C91" s="44">
        <v>42409</v>
      </c>
      <c r="D91" s="6" t="s">
        <v>15</v>
      </c>
      <c r="E91" s="6" t="s">
        <v>78</v>
      </c>
      <c r="F91" s="7">
        <v>2097.4</v>
      </c>
      <c r="G91" s="7">
        <v>335.6</v>
      </c>
      <c r="H91" s="26">
        <f t="shared" si="3"/>
        <v>2433</v>
      </c>
      <c r="I91" s="4" t="s">
        <v>48</v>
      </c>
      <c r="J91" s="8" t="s">
        <v>46</v>
      </c>
      <c r="K91" s="4" t="s">
        <v>176</v>
      </c>
      <c r="L91" s="4">
        <v>4</v>
      </c>
      <c r="M91" s="4">
        <v>2400</v>
      </c>
      <c r="N91" s="4">
        <v>249</v>
      </c>
      <c r="O91" s="5">
        <v>42410</v>
      </c>
      <c r="P91" s="6" t="s">
        <v>94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</row>
    <row r="92" spans="1:46" s="18" customFormat="1" ht="15.75" customHeight="1" x14ac:dyDescent="0.25">
      <c r="A92" s="16"/>
      <c r="B92" s="53">
        <v>81</v>
      </c>
      <c r="C92" s="44">
        <v>42409</v>
      </c>
      <c r="D92" s="6" t="s">
        <v>15</v>
      </c>
      <c r="E92" s="6" t="s">
        <v>78</v>
      </c>
      <c r="F92" s="7">
        <v>2452.5700000000002</v>
      </c>
      <c r="G92" s="7">
        <v>392.43</v>
      </c>
      <c r="H92" s="26">
        <f t="shared" si="3"/>
        <v>2845</v>
      </c>
      <c r="I92" s="4" t="s">
        <v>48</v>
      </c>
      <c r="J92" s="8" t="s">
        <v>46</v>
      </c>
      <c r="K92" s="4" t="s">
        <v>177</v>
      </c>
      <c r="L92" s="4">
        <v>4</v>
      </c>
      <c r="M92" s="4">
        <v>2400</v>
      </c>
      <c r="N92" s="4">
        <v>249</v>
      </c>
      <c r="O92" s="5">
        <v>42410</v>
      </c>
      <c r="P92" s="6" t="s">
        <v>94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</row>
    <row r="93" spans="1:46" s="18" customFormat="1" ht="15.75" customHeight="1" x14ac:dyDescent="0.25">
      <c r="A93" s="16"/>
      <c r="B93" s="53">
        <v>82</v>
      </c>
      <c r="C93" s="44">
        <v>42409</v>
      </c>
      <c r="D93" s="6" t="s">
        <v>15</v>
      </c>
      <c r="E93" s="6" t="s">
        <v>178</v>
      </c>
      <c r="F93" s="7">
        <v>82500</v>
      </c>
      <c r="G93" s="7">
        <v>13200</v>
      </c>
      <c r="H93" s="26">
        <f t="shared" si="3"/>
        <v>95700</v>
      </c>
      <c r="I93" s="4" t="s">
        <v>48</v>
      </c>
      <c r="J93" s="8" t="s">
        <v>179</v>
      </c>
      <c r="K93" s="4">
        <v>460</v>
      </c>
      <c r="L93" s="4">
        <v>4</v>
      </c>
      <c r="M93" s="4">
        <v>3500</v>
      </c>
      <c r="N93" s="4">
        <v>351</v>
      </c>
      <c r="O93" s="5">
        <v>42411</v>
      </c>
      <c r="P93" s="6" t="s">
        <v>94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</row>
    <row r="94" spans="1:46" s="18" customFormat="1" ht="15.75" customHeight="1" x14ac:dyDescent="0.25">
      <c r="A94" s="16"/>
      <c r="B94" s="53">
        <v>83</v>
      </c>
      <c r="C94" s="44">
        <v>42411</v>
      </c>
      <c r="D94" s="6" t="s">
        <v>15</v>
      </c>
      <c r="E94" s="6" t="s">
        <v>60</v>
      </c>
      <c r="F94" s="7">
        <v>914.14</v>
      </c>
      <c r="G94" s="7">
        <v>140.86000000000001</v>
      </c>
      <c r="H94" s="26">
        <f t="shared" si="3"/>
        <v>1055</v>
      </c>
      <c r="I94" s="4" t="s">
        <v>48</v>
      </c>
      <c r="J94" s="8" t="s">
        <v>50</v>
      </c>
      <c r="K94" s="4">
        <v>13734</v>
      </c>
      <c r="L94" s="4">
        <v>4</v>
      </c>
      <c r="M94" s="4">
        <v>2600</v>
      </c>
      <c r="N94" s="4">
        <v>261</v>
      </c>
      <c r="O94" s="5">
        <v>42411</v>
      </c>
      <c r="P94" s="6" t="s">
        <v>94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</row>
    <row r="95" spans="1:46" s="18" customFormat="1" ht="15.75" customHeight="1" x14ac:dyDescent="0.25">
      <c r="A95" s="16"/>
      <c r="B95" s="53">
        <v>84</v>
      </c>
      <c r="C95" s="44">
        <v>42411</v>
      </c>
      <c r="D95" s="6" t="s">
        <v>15</v>
      </c>
      <c r="E95" s="6" t="s">
        <v>78</v>
      </c>
      <c r="F95" s="7">
        <v>3141.37</v>
      </c>
      <c r="G95" s="7">
        <v>502.63</v>
      </c>
      <c r="H95" s="26">
        <f t="shared" si="3"/>
        <v>3644</v>
      </c>
      <c r="I95" s="4" t="s">
        <v>48</v>
      </c>
      <c r="J95" s="8" t="s">
        <v>46</v>
      </c>
      <c r="K95" s="4" t="s">
        <v>180</v>
      </c>
      <c r="L95" s="4">
        <v>4</v>
      </c>
      <c r="M95" s="4">
        <v>2400</v>
      </c>
      <c r="N95" s="4">
        <v>249</v>
      </c>
      <c r="O95" s="5">
        <v>42412</v>
      </c>
      <c r="P95" s="6" t="s">
        <v>94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</row>
    <row r="96" spans="1:46" s="18" customFormat="1" ht="15.75" customHeight="1" x14ac:dyDescent="0.25">
      <c r="A96" s="16"/>
      <c r="B96" s="53">
        <v>85</v>
      </c>
      <c r="C96" s="44">
        <v>42411</v>
      </c>
      <c r="D96" s="6" t="s">
        <v>15</v>
      </c>
      <c r="E96" s="18" t="s">
        <v>73</v>
      </c>
      <c r="F96" s="7">
        <v>706.91</v>
      </c>
      <c r="G96" s="7">
        <v>113.09</v>
      </c>
      <c r="H96" s="26">
        <f t="shared" si="3"/>
        <v>820</v>
      </c>
      <c r="I96" s="4" t="s">
        <v>48</v>
      </c>
      <c r="J96" s="8" t="s">
        <v>46</v>
      </c>
      <c r="K96" s="4" t="s">
        <v>181</v>
      </c>
      <c r="L96" s="4">
        <v>4</v>
      </c>
      <c r="M96" s="4">
        <v>2400</v>
      </c>
      <c r="N96" s="4">
        <v>246</v>
      </c>
      <c r="O96" s="5">
        <v>42412</v>
      </c>
      <c r="P96" s="6" t="s">
        <v>94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1:46" s="18" customFormat="1" ht="15.75" customHeight="1" x14ac:dyDescent="0.25">
      <c r="A97" s="16"/>
      <c r="B97" s="53">
        <v>86</v>
      </c>
      <c r="C97" s="44">
        <v>42411</v>
      </c>
      <c r="D97" s="6" t="s">
        <v>15</v>
      </c>
      <c r="E97" s="18" t="s">
        <v>74</v>
      </c>
      <c r="F97" s="7">
        <v>1436.19</v>
      </c>
      <c r="G97" s="7">
        <v>229.81</v>
      </c>
      <c r="H97" s="26">
        <f t="shared" si="3"/>
        <v>1666</v>
      </c>
      <c r="I97" s="4" t="s">
        <v>48</v>
      </c>
      <c r="J97" s="8" t="s">
        <v>46</v>
      </c>
      <c r="K97" s="4" t="s">
        <v>182</v>
      </c>
      <c r="L97" s="4">
        <v>4</v>
      </c>
      <c r="M97" s="4">
        <v>2900</v>
      </c>
      <c r="N97" s="4">
        <v>291</v>
      </c>
      <c r="O97" s="5">
        <v>42412</v>
      </c>
      <c r="P97" s="6" t="s">
        <v>94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</row>
    <row r="98" spans="1:46" s="18" customFormat="1" ht="15.75" customHeight="1" x14ac:dyDescent="0.25">
      <c r="A98" s="16"/>
      <c r="B98" s="53">
        <v>87</v>
      </c>
      <c r="C98" s="44">
        <v>42411</v>
      </c>
      <c r="D98" s="6" t="s">
        <v>15</v>
      </c>
      <c r="E98" s="6" t="s">
        <v>169</v>
      </c>
      <c r="F98" s="7">
        <v>706.03</v>
      </c>
      <c r="G98" s="7">
        <v>112.97</v>
      </c>
      <c r="H98" s="26">
        <f t="shared" si="3"/>
        <v>819</v>
      </c>
      <c r="I98" s="4" t="s">
        <v>48</v>
      </c>
      <c r="J98" s="8" t="s">
        <v>46</v>
      </c>
      <c r="K98" s="4" t="s">
        <v>183</v>
      </c>
      <c r="L98" s="4">
        <v>4</v>
      </c>
      <c r="M98" s="4">
        <v>2400</v>
      </c>
      <c r="N98" s="4">
        <v>246</v>
      </c>
      <c r="O98" s="5">
        <v>42412</v>
      </c>
      <c r="P98" s="6" t="s">
        <v>94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</row>
    <row r="99" spans="1:46" s="18" customFormat="1" ht="15.75" customHeight="1" x14ac:dyDescent="0.25">
      <c r="A99" s="16"/>
      <c r="B99" s="53">
        <v>88</v>
      </c>
      <c r="C99" s="44">
        <v>42411</v>
      </c>
      <c r="D99" s="6" t="s">
        <v>15</v>
      </c>
      <c r="E99" s="6" t="s">
        <v>78</v>
      </c>
      <c r="F99" s="7">
        <v>161.22</v>
      </c>
      <c r="G99" s="7">
        <v>25.78</v>
      </c>
      <c r="H99" s="26">
        <f t="shared" si="3"/>
        <v>187</v>
      </c>
      <c r="I99" s="4" t="s">
        <v>48</v>
      </c>
      <c r="J99" s="8" t="s">
        <v>46</v>
      </c>
      <c r="K99" s="4" t="s">
        <v>184</v>
      </c>
      <c r="L99" s="4">
        <v>4</v>
      </c>
      <c r="M99" s="4">
        <v>2400</v>
      </c>
      <c r="N99" s="4">
        <v>249</v>
      </c>
      <c r="O99" s="5">
        <v>42412</v>
      </c>
      <c r="P99" s="6" t="s">
        <v>94</v>
      </c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</row>
    <row r="100" spans="1:46" s="18" customFormat="1" ht="15.75" customHeight="1" x14ac:dyDescent="0.25">
      <c r="A100" s="16"/>
      <c r="B100" s="53">
        <v>89</v>
      </c>
      <c r="C100" s="44">
        <v>42411</v>
      </c>
      <c r="D100" s="6" t="s">
        <v>15</v>
      </c>
      <c r="E100" s="18" t="s">
        <v>83</v>
      </c>
      <c r="F100" s="7">
        <v>149.13999999999999</v>
      </c>
      <c r="G100" s="7">
        <v>23.86</v>
      </c>
      <c r="H100" s="26">
        <f t="shared" si="3"/>
        <v>173</v>
      </c>
      <c r="I100" s="4" t="s">
        <v>48</v>
      </c>
      <c r="J100" s="8" t="s">
        <v>46</v>
      </c>
      <c r="K100" s="4" t="s">
        <v>185</v>
      </c>
      <c r="L100" s="4">
        <v>4</v>
      </c>
      <c r="M100" s="4">
        <v>2400</v>
      </c>
      <c r="N100" s="4">
        <v>249</v>
      </c>
      <c r="O100" s="5">
        <v>42412</v>
      </c>
      <c r="P100" s="6" t="s">
        <v>94</v>
      </c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</row>
    <row r="101" spans="1:46" s="18" customFormat="1" ht="15.75" customHeight="1" x14ac:dyDescent="0.25">
      <c r="A101" s="16"/>
      <c r="B101" s="53">
        <v>90</v>
      </c>
      <c r="C101" s="44">
        <v>42412</v>
      </c>
      <c r="D101" s="6" t="s">
        <v>15</v>
      </c>
      <c r="E101" s="6" t="s">
        <v>186</v>
      </c>
      <c r="F101" s="7">
        <v>4500</v>
      </c>
      <c r="G101" s="7">
        <v>720</v>
      </c>
      <c r="H101" s="26">
        <f t="shared" si="3"/>
        <v>5220</v>
      </c>
      <c r="I101" s="4" t="s">
        <v>48</v>
      </c>
      <c r="J101" s="8" t="s">
        <v>68</v>
      </c>
      <c r="K101" s="4">
        <v>187</v>
      </c>
      <c r="L101" s="4">
        <v>4</v>
      </c>
      <c r="M101" s="4">
        <v>3500</v>
      </c>
      <c r="N101" s="4">
        <v>357</v>
      </c>
      <c r="O101" s="5">
        <v>42412</v>
      </c>
      <c r="P101" s="6" t="s">
        <v>94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</row>
    <row r="102" spans="1:46" s="18" customFormat="1" ht="15.75" customHeight="1" x14ac:dyDescent="0.25">
      <c r="A102" s="16"/>
      <c r="B102" s="53">
        <v>91</v>
      </c>
      <c r="C102" s="44">
        <v>42412</v>
      </c>
      <c r="D102" s="6" t="s">
        <v>15</v>
      </c>
      <c r="E102" s="6" t="s">
        <v>187</v>
      </c>
      <c r="F102" s="7">
        <v>3000</v>
      </c>
      <c r="G102" s="7">
        <v>480</v>
      </c>
      <c r="H102" s="26">
        <f t="shared" si="3"/>
        <v>3480</v>
      </c>
      <c r="I102" s="4" t="s">
        <v>48</v>
      </c>
      <c r="J102" s="8" t="s">
        <v>68</v>
      </c>
      <c r="K102" s="4">
        <v>188</v>
      </c>
      <c r="L102" s="4">
        <v>4</v>
      </c>
      <c r="M102" s="4">
        <v>3500</v>
      </c>
      <c r="N102" s="4">
        <v>351</v>
      </c>
      <c r="O102" s="5">
        <v>42412</v>
      </c>
      <c r="P102" s="6" t="s">
        <v>94</v>
      </c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</row>
    <row r="103" spans="1:46" s="18" customFormat="1" ht="15.75" customHeight="1" x14ac:dyDescent="0.25">
      <c r="A103" s="16"/>
      <c r="B103" s="53">
        <v>92</v>
      </c>
      <c r="C103" s="44">
        <v>42412</v>
      </c>
      <c r="D103" s="6" t="s">
        <v>10</v>
      </c>
      <c r="E103" s="6" t="s">
        <v>189</v>
      </c>
      <c r="F103" s="7">
        <v>825</v>
      </c>
      <c r="G103" s="7">
        <v>132</v>
      </c>
      <c r="H103" s="26">
        <f t="shared" si="3"/>
        <v>957</v>
      </c>
      <c r="I103" s="4" t="s">
        <v>48</v>
      </c>
      <c r="J103" s="8" t="s">
        <v>80</v>
      </c>
      <c r="K103" s="4" t="s">
        <v>188</v>
      </c>
      <c r="L103" s="4">
        <v>4</v>
      </c>
      <c r="M103" s="4">
        <v>3900</v>
      </c>
      <c r="N103" s="4">
        <v>399</v>
      </c>
      <c r="O103" s="5">
        <v>42412</v>
      </c>
      <c r="P103" s="6" t="s">
        <v>94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</row>
    <row r="104" spans="1:46" s="18" customFormat="1" ht="15.75" customHeight="1" x14ac:dyDescent="0.25">
      <c r="A104" s="16"/>
      <c r="B104" s="53">
        <v>93</v>
      </c>
      <c r="C104" s="44">
        <v>42415</v>
      </c>
      <c r="D104" s="6" t="s">
        <v>15</v>
      </c>
      <c r="E104" s="6" t="s">
        <v>29</v>
      </c>
      <c r="F104" s="7">
        <v>29732.61</v>
      </c>
      <c r="G104" s="7">
        <v>4757.21</v>
      </c>
      <c r="H104" s="26">
        <f t="shared" si="3"/>
        <v>34489.82</v>
      </c>
      <c r="I104" s="4" t="s">
        <v>48</v>
      </c>
      <c r="J104" s="8" t="s">
        <v>12</v>
      </c>
      <c r="K104" s="4">
        <v>11860182</v>
      </c>
      <c r="L104" s="4">
        <v>4</v>
      </c>
      <c r="M104" s="4">
        <v>3100</v>
      </c>
      <c r="N104" s="4">
        <v>311</v>
      </c>
      <c r="O104" s="5">
        <v>42415</v>
      </c>
      <c r="P104" s="6" t="s">
        <v>94</v>
      </c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</row>
    <row r="105" spans="1:46" s="18" customFormat="1" ht="15.75" customHeight="1" x14ac:dyDescent="0.25">
      <c r="A105" s="16"/>
      <c r="B105" s="53">
        <v>94</v>
      </c>
      <c r="C105" s="44">
        <v>42415</v>
      </c>
      <c r="D105" s="6" t="s">
        <v>15</v>
      </c>
      <c r="E105" s="6" t="s">
        <v>30</v>
      </c>
      <c r="F105" s="7">
        <v>37053.800000000003</v>
      </c>
      <c r="G105" s="7">
        <v>5928.6</v>
      </c>
      <c r="H105" s="26">
        <f t="shared" si="3"/>
        <v>42982.400000000001</v>
      </c>
      <c r="I105" s="4" t="s">
        <v>48</v>
      </c>
      <c r="J105" s="8" t="s">
        <v>12</v>
      </c>
      <c r="K105" s="4">
        <v>11860196</v>
      </c>
      <c r="L105" s="4">
        <v>4</v>
      </c>
      <c r="M105" s="4">
        <v>3100</v>
      </c>
      <c r="N105" s="4">
        <v>311</v>
      </c>
      <c r="O105" s="5">
        <v>42415</v>
      </c>
      <c r="P105" s="6" t="s">
        <v>94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</row>
    <row r="106" spans="1:46" s="18" customFormat="1" ht="15.75" customHeight="1" x14ac:dyDescent="0.25">
      <c r="A106" s="16"/>
      <c r="B106" s="53">
        <v>95</v>
      </c>
      <c r="C106" s="44">
        <v>42415</v>
      </c>
      <c r="D106" s="6" t="s">
        <v>15</v>
      </c>
      <c r="E106" s="6" t="s">
        <v>31</v>
      </c>
      <c r="F106" s="7">
        <v>17236.88</v>
      </c>
      <c r="G106" s="7">
        <v>2757.9</v>
      </c>
      <c r="H106" s="26">
        <f t="shared" si="3"/>
        <v>19994.780000000002</v>
      </c>
      <c r="I106" s="4" t="s">
        <v>48</v>
      </c>
      <c r="J106" s="8" t="s">
        <v>12</v>
      </c>
      <c r="K106" s="4">
        <v>11860202</v>
      </c>
      <c r="L106" s="4">
        <v>4</v>
      </c>
      <c r="M106" s="4">
        <v>3100</v>
      </c>
      <c r="N106" s="4">
        <v>311</v>
      </c>
      <c r="O106" s="5">
        <v>42415</v>
      </c>
      <c r="P106" s="6" t="s">
        <v>94</v>
      </c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</row>
    <row r="107" spans="1:46" s="18" customFormat="1" ht="15.75" customHeight="1" x14ac:dyDescent="0.25">
      <c r="A107" s="16"/>
      <c r="B107" s="53">
        <v>96</v>
      </c>
      <c r="C107" s="44">
        <v>42415</v>
      </c>
      <c r="D107" s="6" t="s">
        <v>15</v>
      </c>
      <c r="E107" s="6" t="s">
        <v>75</v>
      </c>
      <c r="F107" s="7">
        <v>1625.69</v>
      </c>
      <c r="G107" s="7">
        <v>260.11</v>
      </c>
      <c r="H107" s="26">
        <f t="shared" si="3"/>
        <v>1885.8000000000002</v>
      </c>
      <c r="I107" s="4" t="s">
        <v>48</v>
      </c>
      <c r="J107" s="8" t="s">
        <v>12</v>
      </c>
      <c r="K107" s="4">
        <v>11860229</v>
      </c>
      <c r="L107" s="4">
        <v>4</v>
      </c>
      <c r="M107" s="4">
        <v>3100</v>
      </c>
      <c r="N107" s="4">
        <v>311</v>
      </c>
      <c r="O107" s="5">
        <v>42415</v>
      </c>
      <c r="P107" s="6" t="s">
        <v>94</v>
      </c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</row>
    <row r="108" spans="1:46" s="18" customFormat="1" ht="15.75" customHeight="1" x14ac:dyDescent="0.25">
      <c r="A108" s="16"/>
      <c r="B108" s="53">
        <v>97</v>
      </c>
      <c r="C108" s="44">
        <v>42415</v>
      </c>
      <c r="D108" s="6" t="s">
        <v>15</v>
      </c>
      <c r="E108" s="6" t="s">
        <v>32</v>
      </c>
      <c r="F108" s="7">
        <v>16929.91</v>
      </c>
      <c r="G108" s="7">
        <v>2708.78</v>
      </c>
      <c r="H108" s="26">
        <f t="shared" si="3"/>
        <v>19638.689999999999</v>
      </c>
      <c r="I108" s="4" t="s">
        <v>48</v>
      </c>
      <c r="J108" s="8" t="s">
        <v>12</v>
      </c>
      <c r="K108" s="4">
        <v>11860233</v>
      </c>
      <c r="L108" s="4">
        <v>4</v>
      </c>
      <c r="M108" s="4">
        <v>3100</v>
      </c>
      <c r="N108" s="4">
        <v>311</v>
      </c>
      <c r="O108" s="5">
        <v>42415</v>
      </c>
      <c r="P108" s="6" t="s">
        <v>94</v>
      </c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</row>
    <row r="109" spans="1:46" s="18" customFormat="1" ht="15.75" customHeight="1" x14ac:dyDescent="0.25">
      <c r="A109" s="16"/>
      <c r="B109" s="53">
        <v>98</v>
      </c>
      <c r="C109" s="44">
        <v>42415</v>
      </c>
      <c r="D109" s="6" t="s">
        <v>15</v>
      </c>
      <c r="E109" s="6" t="s">
        <v>33</v>
      </c>
      <c r="F109" s="7">
        <v>32166.62</v>
      </c>
      <c r="G109" s="7">
        <v>5146.66</v>
      </c>
      <c r="H109" s="26">
        <f t="shared" si="3"/>
        <v>37313.279999999999</v>
      </c>
      <c r="I109" s="4" t="s">
        <v>48</v>
      </c>
      <c r="J109" s="8" t="s">
        <v>12</v>
      </c>
      <c r="K109" s="4">
        <v>11860234</v>
      </c>
      <c r="L109" s="4">
        <v>4</v>
      </c>
      <c r="M109" s="4">
        <v>3100</v>
      </c>
      <c r="N109" s="4">
        <v>311</v>
      </c>
      <c r="O109" s="5">
        <v>42415</v>
      </c>
      <c r="P109" s="6" t="s">
        <v>94</v>
      </c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</row>
    <row r="110" spans="1:46" s="18" customFormat="1" ht="15.75" customHeight="1" x14ac:dyDescent="0.25">
      <c r="A110" s="16"/>
      <c r="B110" s="53">
        <v>99</v>
      </c>
      <c r="C110" s="44">
        <v>42416</v>
      </c>
      <c r="D110" s="6" t="s">
        <v>10</v>
      </c>
      <c r="E110" s="6" t="s">
        <v>190</v>
      </c>
      <c r="F110" s="7">
        <v>750</v>
      </c>
      <c r="G110" s="7">
        <v>120</v>
      </c>
      <c r="H110" s="26">
        <f t="shared" si="3"/>
        <v>870</v>
      </c>
      <c r="I110" s="4" t="s">
        <v>48</v>
      </c>
      <c r="J110" s="8" t="s">
        <v>191</v>
      </c>
      <c r="K110" s="4">
        <v>599</v>
      </c>
      <c r="L110" s="4">
        <v>4</v>
      </c>
      <c r="M110" s="4">
        <v>2100</v>
      </c>
      <c r="N110" s="4">
        <v>215</v>
      </c>
      <c r="O110" s="5">
        <v>42416</v>
      </c>
      <c r="P110" s="6" t="s">
        <v>94</v>
      </c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</row>
    <row r="111" spans="1:46" s="18" customFormat="1" ht="15.75" customHeight="1" x14ac:dyDescent="0.25">
      <c r="A111" s="16"/>
      <c r="B111" s="53">
        <v>100</v>
      </c>
      <c r="C111" s="44">
        <v>42417</v>
      </c>
      <c r="D111" s="6" t="s">
        <v>15</v>
      </c>
      <c r="E111" s="6" t="s">
        <v>192</v>
      </c>
      <c r="F111" s="7">
        <v>231.9</v>
      </c>
      <c r="G111" s="7">
        <v>37.1</v>
      </c>
      <c r="H111" s="26">
        <f t="shared" si="3"/>
        <v>269</v>
      </c>
      <c r="I111" s="4" t="s">
        <v>48</v>
      </c>
      <c r="J111" s="8" t="s">
        <v>28</v>
      </c>
      <c r="K111" s="4">
        <v>2010</v>
      </c>
      <c r="L111" s="4">
        <v>4</v>
      </c>
      <c r="M111" s="4">
        <v>2900</v>
      </c>
      <c r="N111" s="4">
        <v>296</v>
      </c>
      <c r="O111" s="5">
        <v>42417</v>
      </c>
      <c r="P111" s="6" t="s">
        <v>94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</row>
    <row r="112" spans="1:46" s="18" customFormat="1" ht="15.75" customHeight="1" x14ac:dyDescent="0.25">
      <c r="A112" s="16"/>
      <c r="B112" s="53">
        <v>101</v>
      </c>
      <c r="C112" s="44">
        <v>42417</v>
      </c>
      <c r="D112" s="6" t="s">
        <v>15</v>
      </c>
      <c r="E112" s="6" t="s">
        <v>193</v>
      </c>
      <c r="F112" s="7">
        <v>43.1</v>
      </c>
      <c r="G112" s="7">
        <v>6.9</v>
      </c>
      <c r="H112" s="26">
        <f t="shared" si="3"/>
        <v>50</v>
      </c>
      <c r="I112" s="4" t="s">
        <v>48</v>
      </c>
      <c r="J112" s="8" t="s">
        <v>28</v>
      </c>
      <c r="K112" s="4">
        <v>2011</v>
      </c>
      <c r="L112" s="4">
        <v>4</v>
      </c>
      <c r="M112" s="4">
        <v>2600</v>
      </c>
      <c r="N112" s="4">
        <v>261</v>
      </c>
      <c r="O112" s="5">
        <v>42417</v>
      </c>
      <c r="P112" s="6" t="s">
        <v>94</v>
      </c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</row>
    <row r="113" spans="1:46" s="18" customFormat="1" ht="15.75" customHeight="1" x14ac:dyDescent="0.25">
      <c r="A113" s="16"/>
      <c r="B113" s="53">
        <v>102</v>
      </c>
      <c r="C113" s="44">
        <v>42417</v>
      </c>
      <c r="D113" s="6" t="s">
        <v>15</v>
      </c>
      <c r="E113" s="6" t="s">
        <v>194</v>
      </c>
      <c r="F113" s="7">
        <v>1701.72</v>
      </c>
      <c r="G113" s="7">
        <v>272.27999999999997</v>
      </c>
      <c r="H113" s="26">
        <f t="shared" si="3"/>
        <v>1974</v>
      </c>
      <c r="I113" s="4" t="s">
        <v>48</v>
      </c>
      <c r="J113" s="8" t="s">
        <v>28</v>
      </c>
      <c r="K113" s="4">
        <v>2012</v>
      </c>
      <c r="L113" s="4">
        <v>4</v>
      </c>
      <c r="M113" s="4">
        <v>2900</v>
      </c>
      <c r="N113" s="4">
        <v>296</v>
      </c>
      <c r="O113" s="5">
        <v>42417</v>
      </c>
      <c r="P113" s="6" t="s">
        <v>94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</row>
    <row r="114" spans="1:46" s="18" customFormat="1" ht="15.75" customHeight="1" x14ac:dyDescent="0.25">
      <c r="A114" s="16"/>
      <c r="B114" s="53">
        <v>103</v>
      </c>
      <c r="C114" s="44">
        <v>42417</v>
      </c>
      <c r="D114" s="6" t="s">
        <v>15</v>
      </c>
      <c r="E114" s="6" t="s">
        <v>195</v>
      </c>
      <c r="F114" s="7">
        <v>995.69</v>
      </c>
      <c r="G114" s="7">
        <v>159.31</v>
      </c>
      <c r="H114" s="26">
        <f t="shared" ref="H114:H133" si="4">F114+G114</f>
        <v>1155</v>
      </c>
      <c r="I114" s="4" t="s">
        <v>48</v>
      </c>
      <c r="J114" s="8" t="s">
        <v>28</v>
      </c>
      <c r="K114" s="4">
        <v>2013</v>
      </c>
      <c r="L114" s="4">
        <v>4</v>
      </c>
      <c r="M114" s="4">
        <v>2600</v>
      </c>
      <c r="N114" s="4">
        <v>261</v>
      </c>
      <c r="O114" s="5">
        <v>42417</v>
      </c>
      <c r="P114" s="6" t="s">
        <v>94</v>
      </c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</row>
    <row r="115" spans="1:46" s="18" customFormat="1" ht="15.75" customHeight="1" x14ac:dyDescent="0.25">
      <c r="A115" s="16"/>
      <c r="B115" s="53">
        <v>104</v>
      </c>
      <c r="C115" s="44">
        <v>42417</v>
      </c>
      <c r="D115" s="6" t="s">
        <v>15</v>
      </c>
      <c r="E115" s="6" t="s">
        <v>196</v>
      </c>
      <c r="F115" s="7">
        <v>181.03</v>
      </c>
      <c r="G115" s="7">
        <v>28.97</v>
      </c>
      <c r="H115" s="26">
        <f t="shared" si="4"/>
        <v>210</v>
      </c>
      <c r="I115" s="4" t="s">
        <v>48</v>
      </c>
      <c r="J115" s="8" t="s">
        <v>28</v>
      </c>
      <c r="K115" s="4">
        <v>2015</v>
      </c>
      <c r="L115" s="4">
        <v>4</v>
      </c>
      <c r="M115" s="4">
        <v>3500</v>
      </c>
      <c r="N115" s="4">
        <v>357</v>
      </c>
      <c r="O115" s="5">
        <v>42417</v>
      </c>
      <c r="P115" s="6" t="s">
        <v>94</v>
      </c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</row>
    <row r="116" spans="1:46" s="18" customFormat="1" ht="15.75" customHeight="1" x14ac:dyDescent="0.25">
      <c r="A116" s="16"/>
      <c r="B116" s="53">
        <v>105</v>
      </c>
      <c r="C116" s="44">
        <v>42417</v>
      </c>
      <c r="D116" s="6" t="s">
        <v>15</v>
      </c>
      <c r="E116" s="6" t="s">
        <v>197</v>
      </c>
      <c r="F116" s="7">
        <v>1660.34</v>
      </c>
      <c r="G116" s="7">
        <v>265.66000000000003</v>
      </c>
      <c r="H116" s="26">
        <f t="shared" si="4"/>
        <v>1926</v>
      </c>
      <c r="I116" s="4" t="s">
        <v>48</v>
      </c>
      <c r="J116" s="8" t="s">
        <v>28</v>
      </c>
      <c r="K116" s="4">
        <v>2014</v>
      </c>
      <c r="L116" s="4">
        <v>4</v>
      </c>
      <c r="M116" s="4">
        <v>3500</v>
      </c>
      <c r="N116" s="4">
        <v>357</v>
      </c>
      <c r="O116" s="5">
        <v>42417</v>
      </c>
      <c r="P116" s="6" t="s">
        <v>94</v>
      </c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</row>
    <row r="117" spans="1:46" s="18" customFormat="1" ht="15.75" customHeight="1" x14ac:dyDescent="0.25">
      <c r="A117" s="16"/>
      <c r="B117" s="53">
        <v>106</v>
      </c>
      <c r="C117" s="44">
        <v>42417</v>
      </c>
      <c r="D117" s="6" t="s">
        <v>15</v>
      </c>
      <c r="E117" s="6" t="s">
        <v>198</v>
      </c>
      <c r="F117" s="7">
        <v>791.38</v>
      </c>
      <c r="G117" s="7">
        <v>126.62</v>
      </c>
      <c r="H117" s="26">
        <f t="shared" si="4"/>
        <v>918</v>
      </c>
      <c r="I117" s="4" t="s">
        <v>48</v>
      </c>
      <c r="J117" s="8" t="s">
        <v>28</v>
      </c>
      <c r="K117" s="4">
        <v>2016</v>
      </c>
      <c r="L117" s="4">
        <v>4</v>
      </c>
      <c r="M117" s="4">
        <v>2600</v>
      </c>
      <c r="N117" s="4">
        <v>261</v>
      </c>
      <c r="O117" s="5">
        <v>42417</v>
      </c>
      <c r="P117" s="6" t="s">
        <v>94</v>
      </c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</row>
    <row r="118" spans="1:46" s="18" customFormat="1" ht="15.75" customHeight="1" x14ac:dyDescent="0.25">
      <c r="A118" s="16"/>
      <c r="B118" s="53">
        <v>107</v>
      </c>
      <c r="C118" s="44">
        <v>42417</v>
      </c>
      <c r="D118" s="6" t="s">
        <v>15</v>
      </c>
      <c r="E118" s="6" t="s">
        <v>199</v>
      </c>
      <c r="F118" s="7">
        <v>1024.99</v>
      </c>
      <c r="G118" s="7">
        <v>164.01</v>
      </c>
      <c r="H118" s="26">
        <f t="shared" si="4"/>
        <v>1189</v>
      </c>
      <c r="I118" s="4" t="s">
        <v>48</v>
      </c>
      <c r="J118" s="8" t="s">
        <v>28</v>
      </c>
      <c r="K118" s="4">
        <v>2017</v>
      </c>
      <c r="L118" s="4">
        <v>4</v>
      </c>
      <c r="M118" s="4">
        <v>2900</v>
      </c>
      <c r="N118" s="4">
        <v>296</v>
      </c>
      <c r="O118" s="5">
        <v>42417</v>
      </c>
      <c r="P118" s="6" t="s">
        <v>94</v>
      </c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</row>
    <row r="119" spans="1:46" s="18" customFormat="1" ht="15.75" customHeight="1" x14ac:dyDescent="0.25">
      <c r="A119" s="16"/>
      <c r="B119" s="53">
        <v>108</v>
      </c>
      <c r="C119" s="44">
        <v>42417</v>
      </c>
      <c r="D119" s="6" t="s">
        <v>15</v>
      </c>
      <c r="E119" s="6" t="s">
        <v>199</v>
      </c>
      <c r="F119" s="7">
        <v>927.57</v>
      </c>
      <c r="G119" s="7">
        <v>148.43</v>
      </c>
      <c r="H119" s="26">
        <f t="shared" si="4"/>
        <v>1076</v>
      </c>
      <c r="I119" s="4" t="s">
        <v>48</v>
      </c>
      <c r="J119" s="8" t="s">
        <v>28</v>
      </c>
      <c r="K119" s="4">
        <v>2018</v>
      </c>
      <c r="L119" s="4">
        <v>4</v>
      </c>
      <c r="M119" s="4">
        <v>2900</v>
      </c>
      <c r="N119" s="4">
        <v>296</v>
      </c>
      <c r="O119" s="5">
        <v>42417</v>
      </c>
      <c r="P119" s="6" t="s">
        <v>94</v>
      </c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</row>
    <row r="120" spans="1:46" s="18" customFormat="1" ht="15.75" customHeight="1" x14ac:dyDescent="0.25">
      <c r="A120" s="16"/>
      <c r="B120" s="53">
        <v>109</v>
      </c>
      <c r="C120" s="44">
        <v>42417</v>
      </c>
      <c r="D120" s="6" t="s">
        <v>15</v>
      </c>
      <c r="E120" s="6" t="s">
        <v>200</v>
      </c>
      <c r="F120" s="7">
        <v>568.1</v>
      </c>
      <c r="G120" s="7">
        <v>90.9</v>
      </c>
      <c r="H120" s="26">
        <f t="shared" si="4"/>
        <v>659</v>
      </c>
      <c r="I120" s="4" t="s">
        <v>48</v>
      </c>
      <c r="J120" s="8" t="s">
        <v>28</v>
      </c>
      <c r="K120" s="4">
        <v>2019</v>
      </c>
      <c r="L120" s="4">
        <v>4</v>
      </c>
      <c r="M120" s="4">
        <v>2900</v>
      </c>
      <c r="N120" s="4">
        <v>296</v>
      </c>
      <c r="O120" s="5">
        <v>42417</v>
      </c>
      <c r="P120" s="6" t="s">
        <v>94</v>
      </c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</row>
    <row r="121" spans="1:46" s="18" customFormat="1" ht="15.75" customHeight="1" x14ac:dyDescent="0.25">
      <c r="A121" s="16"/>
      <c r="B121" s="53">
        <v>110</v>
      </c>
      <c r="C121" s="44">
        <v>42417</v>
      </c>
      <c r="D121" s="6" t="s">
        <v>15</v>
      </c>
      <c r="E121" s="6" t="s">
        <v>201</v>
      </c>
      <c r="F121" s="7">
        <v>21.55</v>
      </c>
      <c r="G121" s="7">
        <v>3.45</v>
      </c>
      <c r="H121" s="26">
        <f t="shared" si="4"/>
        <v>25</v>
      </c>
      <c r="I121" s="4" t="s">
        <v>48</v>
      </c>
      <c r="J121" s="8" t="s">
        <v>28</v>
      </c>
      <c r="K121" s="4">
        <v>2020</v>
      </c>
      <c r="L121" s="4">
        <v>4</v>
      </c>
      <c r="M121" s="4">
        <v>2600</v>
      </c>
      <c r="N121" s="4">
        <v>261</v>
      </c>
      <c r="O121" s="5">
        <v>42417</v>
      </c>
      <c r="P121" s="6" t="s">
        <v>94</v>
      </c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</row>
    <row r="122" spans="1:46" s="18" customFormat="1" ht="15.75" customHeight="1" x14ac:dyDescent="0.25">
      <c r="A122" s="16"/>
      <c r="B122" s="53">
        <v>111</v>
      </c>
      <c r="C122" s="44">
        <v>42417</v>
      </c>
      <c r="D122" s="6" t="s">
        <v>15</v>
      </c>
      <c r="E122" s="6" t="s">
        <v>202</v>
      </c>
      <c r="F122" s="7">
        <v>300</v>
      </c>
      <c r="G122" s="7">
        <v>48</v>
      </c>
      <c r="H122" s="26">
        <f t="shared" si="4"/>
        <v>348</v>
      </c>
      <c r="I122" s="4" t="s">
        <v>48</v>
      </c>
      <c r="J122" s="8" t="s">
        <v>28</v>
      </c>
      <c r="K122" s="4">
        <v>2021</v>
      </c>
      <c r="L122" s="4">
        <v>4</v>
      </c>
      <c r="M122" s="4">
        <v>2600</v>
      </c>
      <c r="N122" s="4">
        <v>261</v>
      </c>
      <c r="O122" s="5">
        <v>42417</v>
      </c>
      <c r="P122" s="6" t="s">
        <v>94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</row>
    <row r="123" spans="1:46" s="18" customFormat="1" ht="15.75" customHeight="1" x14ac:dyDescent="0.25">
      <c r="A123" s="16"/>
      <c r="B123" s="53">
        <v>112</v>
      </c>
      <c r="C123" s="44">
        <v>42417</v>
      </c>
      <c r="D123" s="6" t="s">
        <v>15</v>
      </c>
      <c r="E123" s="6" t="s">
        <v>203</v>
      </c>
      <c r="F123" s="7">
        <v>61.21</v>
      </c>
      <c r="G123" s="7">
        <v>9.7899999999999991</v>
      </c>
      <c r="H123" s="26">
        <f t="shared" si="4"/>
        <v>71</v>
      </c>
      <c r="I123" s="4" t="s">
        <v>48</v>
      </c>
      <c r="J123" s="8" t="s">
        <v>28</v>
      </c>
      <c r="K123" s="4">
        <v>2022</v>
      </c>
      <c r="L123" s="4">
        <v>4</v>
      </c>
      <c r="M123" s="4">
        <v>2900</v>
      </c>
      <c r="N123" s="4">
        <v>296</v>
      </c>
      <c r="O123" s="5">
        <v>42417</v>
      </c>
      <c r="P123" s="6" t="s">
        <v>94</v>
      </c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</row>
    <row r="124" spans="1:46" s="18" customFormat="1" ht="15.75" customHeight="1" x14ac:dyDescent="0.25">
      <c r="A124" s="16"/>
      <c r="B124" s="53">
        <v>113</v>
      </c>
      <c r="C124" s="44">
        <v>42417</v>
      </c>
      <c r="D124" s="6" t="s">
        <v>15</v>
      </c>
      <c r="E124" s="6" t="s">
        <v>204</v>
      </c>
      <c r="F124" s="7">
        <v>1435.35</v>
      </c>
      <c r="G124" s="7">
        <v>229.65</v>
      </c>
      <c r="H124" s="26">
        <f t="shared" si="4"/>
        <v>1665</v>
      </c>
      <c r="I124" s="4" t="s">
        <v>48</v>
      </c>
      <c r="J124" s="8" t="s">
        <v>28</v>
      </c>
      <c r="K124" s="4">
        <v>2023</v>
      </c>
      <c r="L124" s="4">
        <v>4</v>
      </c>
      <c r="M124" s="4">
        <v>2600</v>
      </c>
      <c r="N124" s="4">
        <v>261</v>
      </c>
      <c r="O124" s="5">
        <v>42417</v>
      </c>
      <c r="P124" s="6" t="s">
        <v>94</v>
      </c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</row>
    <row r="125" spans="1:46" s="18" customFormat="1" ht="15.75" customHeight="1" x14ac:dyDescent="0.25">
      <c r="A125" s="16"/>
      <c r="B125" s="53">
        <v>114</v>
      </c>
      <c r="C125" s="44">
        <v>42417</v>
      </c>
      <c r="D125" s="6" t="s">
        <v>15</v>
      </c>
      <c r="E125" s="6" t="s">
        <v>205</v>
      </c>
      <c r="F125" s="7">
        <v>444.83</v>
      </c>
      <c r="G125" s="7">
        <v>71.17</v>
      </c>
      <c r="H125" s="26">
        <v>516</v>
      </c>
      <c r="I125" s="4" t="s">
        <v>48</v>
      </c>
      <c r="J125" s="8" t="s">
        <v>28</v>
      </c>
      <c r="K125" s="4">
        <v>2024</v>
      </c>
      <c r="L125" s="4">
        <v>4</v>
      </c>
      <c r="M125" s="4">
        <v>2900</v>
      </c>
      <c r="N125" s="4">
        <v>296</v>
      </c>
      <c r="O125" s="5">
        <v>42417</v>
      </c>
      <c r="P125" s="6" t="s">
        <v>94</v>
      </c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</row>
    <row r="126" spans="1:46" s="18" customFormat="1" ht="15.75" customHeight="1" x14ac:dyDescent="0.25">
      <c r="A126" s="16"/>
      <c r="B126" s="53">
        <v>115</v>
      </c>
      <c r="C126" s="44">
        <v>42417</v>
      </c>
      <c r="D126" s="6" t="s">
        <v>15</v>
      </c>
      <c r="E126" s="6" t="s">
        <v>205</v>
      </c>
      <c r="F126" s="7">
        <v>2667.23</v>
      </c>
      <c r="G126" s="7">
        <v>426.77</v>
      </c>
      <c r="H126" s="26">
        <f t="shared" si="4"/>
        <v>3094</v>
      </c>
      <c r="I126" s="4" t="s">
        <v>48</v>
      </c>
      <c r="J126" s="8" t="s">
        <v>28</v>
      </c>
      <c r="K126" s="4">
        <v>2025</v>
      </c>
      <c r="L126" s="4">
        <v>4</v>
      </c>
      <c r="M126" s="4">
        <v>2900</v>
      </c>
      <c r="N126" s="4">
        <v>296</v>
      </c>
      <c r="O126" s="5">
        <v>42417</v>
      </c>
      <c r="P126" s="6" t="s">
        <v>94</v>
      </c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</row>
    <row r="127" spans="1:46" s="18" customFormat="1" ht="15.75" customHeight="1" x14ac:dyDescent="0.25">
      <c r="A127" s="16"/>
      <c r="B127" s="53">
        <v>116</v>
      </c>
      <c r="C127" s="44">
        <v>42417</v>
      </c>
      <c r="D127" s="6" t="s">
        <v>15</v>
      </c>
      <c r="E127" s="6" t="s">
        <v>256</v>
      </c>
      <c r="F127" s="7">
        <v>811.2</v>
      </c>
      <c r="G127" s="7">
        <v>129.80000000000001</v>
      </c>
      <c r="H127" s="26">
        <f t="shared" si="4"/>
        <v>941</v>
      </c>
      <c r="I127" s="4" t="s">
        <v>48</v>
      </c>
      <c r="J127" s="8" t="s">
        <v>28</v>
      </c>
      <c r="K127" s="4">
        <v>2026</v>
      </c>
      <c r="L127" s="4">
        <v>4</v>
      </c>
      <c r="M127" s="4">
        <v>2900</v>
      </c>
      <c r="N127" s="4">
        <v>296</v>
      </c>
      <c r="O127" s="5">
        <v>42417</v>
      </c>
      <c r="P127" s="6" t="s">
        <v>94</v>
      </c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</row>
    <row r="128" spans="1:46" s="18" customFormat="1" ht="15.75" customHeight="1" x14ac:dyDescent="0.25">
      <c r="A128" s="16"/>
      <c r="B128" s="53">
        <v>117</v>
      </c>
      <c r="C128" s="44">
        <v>42417</v>
      </c>
      <c r="D128" s="6" t="s">
        <v>15</v>
      </c>
      <c r="E128" s="6" t="s">
        <v>201</v>
      </c>
      <c r="F128" s="7">
        <v>489.66</v>
      </c>
      <c r="G128" s="7">
        <v>78.34</v>
      </c>
      <c r="H128" s="26">
        <f t="shared" si="4"/>
        <v>568</v>
      </c>
      <c r="I128" s="4" t="s">
        <v>48</v>
      </c>
      <c r="J128" s="8" t="s">
        <v>28</v>
      </c>
      <c r="K128" s="4">
        <v>2027</v>
      </c>
      <c r="L128" s="4">
        <v>4</v>
      </c>
      <c r="M128" s="4">
        <v>2600</v>
      </c>
      <c r="N128" s="4">
        <v>261</v>
      </c>
      <c r="O128" s="5">
        <v>42417</v>
      </c>
      <c r="P128" s="6" t="s">
        <v>94</v>
      </c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</row>
    <row r="129" spans="1:46" s="18" customFormat="1" ht="15.75" customHeight="1" x14ac:dyDescent="0.25">
      <c r="A129" s="16"/>
      <c r="B129" s="53">
        <v>118</v>
      </c>
      <c r="C129" s="44">
        <v>42417</v>
      </c>
      <c r="D129" s="6" t="s">
        <v>15</v>
      </c>
      <c r="E129" s="6" t="s">
        <v>207</v>
      </c>
      <c r="F129" s="7">
        <v>1452.58</v>
      </c>
      <c r="G129" s="7">
        <v>232.42</v>
      </c>
      <c r="H129" s="26">
        <f t="shared" si="4"/>
        <v>1685</v>
      </c>
      <c r="I129" s="4" t="s">
        <v>48</v>
      </c>
      <c r="J129" s="8" t="s">
        <v>28</v>
      </c>
      <c r="K129" s="4">
        <v>2028</v>
      </c>
      <c r="L129" s="4">
        <v>4</v>
      </c>
      <c r="M129" s="4">
        <v>2600</v>
      </c>
      <c r="N129" s="4">
        <v>261</v>
      </c>
      <c r="O129" s="5">
        <v>42417</v>
      </c>
      <c r="P129" s="6" t="s">
        <v>94</v>
      </c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</row>
    <row r="130" spans="1:46" s="18" customFormat="1" ht="15.75" customHeight="1" x14ac:dyDescent="0.25">
      <c r="A130" s="16"/>
      <c r="B130" s="53">
        <v>119</v>
      </c>
      <c r="C130" s="44">
        <v>42417</v>
      </c>
      <c r="D130" s="6" t="s">
        <v>15</v>
      </c>
      <c r="E130" s="6" t="s">
        <v>207</v>
      </c>
      <c r="F130" s="7">
        <v>41.38</v>
      </c>
      <c r="G130" s="7">
        <v>6.62</v>
      </c>
      <c r="H130" s="26">
        <f t="shared" si="4"/>
        <v>48</v>
      </c>
      <c r="I130" s="4" t="s">
        <v>48</v>
      </c>
      <c r="J130" s="8" t="s">
        <v>28</v>
      </c>
      <c r="K130" s="4">
        <v>2029</v>
      </c>
      <c r="L130" s="4">
        <v>4</v>
      </c>
      <c r="M130" s="4">
        <v>2900</v>
      </c>
      <c r="N130" s="4">
        <v>296</v>
      </c>
      <c r="O130" s="5">
        <v>42417</v>
      </c>
      <c r="P130" s="6" t="s">
        <v>94</v>
      </c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</row>
    <row r="131" spans="1:46" s="18" customFormat="1" ht="15.75" customHeight="1" x14ac:dyDescent="0.25">
      <c r="A131" s="16"/>
      <c r="B131" s="53">
        <v>120</v>
      </c>
      <c r="C131" s="44">
        <v>42417</v>
      </c>
      <c r="D131" s="6" t="s">
        <v>15</v>
      </c>
      <c r="E131" s="6" t="s">
        <v>206</v>
      </c>
      <c r="F131" s="7">
        <v>133.62</v>
      </c>
      <c r="G131" s="7">
        <v>21.38</v>
      </c>
      <c r="H131" s="26">
        <f t="shared" si="4"/>
        <v>155</v>
      </c>
      <c r="I131" s="4" t="s">
        <v>48</v>
      </c>
      <c r="J131" s="8" t="s">
        <v>28</v>
      </c>
      <c r="K131" s="4">
        <v>2030</v>
      </c>
      <c r="L131" s="4">
        <v>4</v>
      </c>
      <c r="M131" s="4">
        <v>2600</v>
      </c>
      <c r="N131" s="4">
        <v>261</v>
      </c>
      <c r="O131" s="5">
        <v>42417</v>
      </c>
      <c r="P131" s="6" t="s">
        <v>94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</row>
    <row r="132" spans="1:46" s="18" customFormat="1" ht="15.75" customHeight="1" x14ac:dyDescent="0.25">
      <c r="A132" s="16"/>
      <c r="B132" s="53">
        <v>121</v>
      </c>
      <c r="C132" s="44">
        <v>42417</v>
      </c>
      <c r="D132" s="6" t="s">
        <v>15</v>
      </c>
      <c r="E132" s="6" t="s">
        <v>207</v>
      </c>
      <c r="F132" s="7">
        <v>1384.47</v>
      </c>
      <c r="G132" s="7">
        <v>221.53</v>
      </c>
      <c r="H132" s="26">
        <f t="shared" si="4"/>
        <v>1606</v>
      </c>
      <c r="I132" s="4" t="s">
        <v>48</v>
      </c>
      <c r="J132" s="8" t="s">
        <v>28</v>
      </c>
      <c r="K132" s="4">
        <v>2031</v>
      </c>
      <c r="L132" s="4">
        <v>4</v>
      </c>
      <c r="M132" s="4">
        <v>2900</v>
      </c>
      <c r="N132" s="4">
        <v>296</v>
      </c>
      <c r="O132" s="5">
        <v>42417</v>
      </c>
      <c r="P132" s="6" t="s">
        <v>94</v>
      </c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</row>
    <row r="133" spans="1:46" s="18" customFormat="1" ht="15.75" customHeight="1" x14ac:dyDescent="0.25">
      <c r="A133" s="16"/>
      <c r="B133" s="53">
        <v>122</v>
      </c>
      <c r="C133" s="44">
        <v>42417</v>
      </c>
      <c r="D133" s="6" t="s">
        <v>15</v>
      </c>
      <c r="E133" s="6" t="s">
        <v>208</v>
      </c>
      <c r="F133" s="7">
        <v>163.79</v>
      </c>
      <c r="G133" s="7">
        <v>26.21</v>
      </c>
      <c r="H133" s="26">
        <f t="shared" si="4"/>
        <v>190</v>
      </c>
      <c r="I133" s="4" t="s">
        <v>209</v>
      </c>
      <c r="J133" s="8" t="s">
        <v>66</v>
      </c>
      <c r="K133" s="4">
        <v>4314</v>
      </c>
      <c r="L133" s="4">
        <v>4</v>
      </c>
      <c r="M133" s="4">
        <v>3500</v>
      </c>
      <c r="N133" s="4">
        <v>355</v>
      </c>
      <c r="O133" s="5">
        <v>42419</v>
      </c>
      <c r="P133" s="6" t="s">
        <v>94</v>
      </c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</row>
    <row r="134" spans="1:46" s="18" customFormat="1" ht="15.75" customHeight="1" x14ac:dyDescent="0.25">
      <c r="A134" s="16"/>
      <c r="B134" s="53">
        <v>123</v>
      </c>
      <c r="C134" s="44">
        <v>42417</v>
      </c>
      <c r="D134" s="6" t="s">
        <v>15</v>
      </c>
      <c r="E134" s="6" t="s">
        <v>208</v>
      </c>
      <c r="F134" s="7">
        <v>2379.3200000000002</v>
      </c>
      <c r="G134" s="7">
        <v>380.69</v>
      </c>
      <c r="H134" s="7">
        <v>2760.01</v>
      </c>
      <c r="I134" s="4" t="s">
        <v>212</v>
      </c>
      <c r="J134" s="8" t="s">
        <v>66</v>
      </c>
      <c r="K134" s="4">
        <v>4315</v>
      </c>
      <c r="L134" s="4">
        <v>4</v>
      </c>
      <c r="M134" s="4">
        <v>3500</v>
      </c>
      <c r="N134" s="4">
        <v>355</v>
      </c>
      <c r="O134" s="5">
        <v>42419</v>
      </c>
      <c r="P134" s="6" t="s">
        <v>94</v>
      </c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</row>
    <row r="135" spans="1:46" s="18" customFormat="1" ht="15.75" customHeight="1" x14ac:dyDescent="0.25">
      <c r="A135" s="16"/>
      <c r="B135" s="53">
        <v>124</v>
      </c>
      <c r="C135" s="44">
        <v>42418</v>
      </c>
      <c r="D135" s="6" t="s">
        <v>20</v>
      </c>
      <c r="E135" s="6" t="s">
        <v>210</v>
      </c>
      <c r="F135" s="7">
        <v>5344.83</v>
      </c>
      <c r="G135" s="7">
        <v>855.17</v>
      </c>
      <c r="H135" s="7">
        <v>6200</v>
      </c>
      <c r="I135" s="4" t="s">
        <v>211</v>
      </c>
      <c r="J135" s="8" t="s">
        <v>49</v>
      </c>
      <c r="K135" s="4">
        <v>759</v>
      </c>
      <c r="L135" s="4">
        <v>3</v>
      </c>
      <c r="M135" s="4">
        <v>2900</v>
      </c>
      <c r="N135" s="4">
        <v>296</v>
      </c>
      <c r="O135" s="5">
        <v>42419</v>
      </c>
      <c r="P135" s="6" t="s">
        <v>94</v>
      </c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</row>
    <row r="136" spans="1:46" s="18" customFormat="1" ht="15.75" customHeight="1" x14ac:dyDescent="0.25">
      <c r="A136" s="16"/>
      <c r="B136" s="53">
        <v>125</v>
      </c>
      <c r="C136" s="44">
        <v>42419</v>
      </c>
      <c r="D136" s="6" t="s">
        <v>20</v>
      </c>
      <c r="E136" s="6" t="s">
        <v>253</v>
      </c>
      <c r="F136" s="7">
        <v>2387.9299999999998</v>
      </c>
      <c r="G136" s="7">
        <v>382.07</v>
      </c>
      <c r="H136" s="7">
        <v>2770</v>
      </c>
      <c r="I136" s="4" t="s">
        <v>213</v>
      </c>
      <c r="J136" s="8" t="s">
        <v>42</v>
      </c>
      <c r="K136" s="4" t="s">
        <v>214</v>
      </c>
      <c r="L136" s="4">
        <v>4</v>
      </c>
      <c r="M136" s="4">
        <v>4100</v>
      </c>
      <c r="N136" s="4">
        <v>411</v>
      </c>
      <c r="O136" s="5">
        <v>42419</v>
      </c>
      <c r="P136" s="6" t="s">
        <v>94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</row>
    <row r="137" spans="1:46" s="18" customFormat="1" ht="15.75" customHeight="1" x14ac:dyDescent="0.25">
      <c r="A137" s="16"/>
      <c r="B137" s="53">
        <v>126</v>
      </c>
      <c r="C137" s="44">
        <v>42419</v>
      </c>
      <c r="D137" s="6" t="s">
        <v>20</v>
      </c>
      <c r="E137" s="6" t="s">
        <v>254</v>
      </c>
      <c r="F137" s="7">
        <v>431.04</v>
      </c>
      <c r="G137" s="7">
        <v>68.959999999999994</v>
      </c>
      <c r="H137" s="7">
        <v>500</v>
      </c>
      <c r="I137" s="4" t="s">
        <v>213</v>
      </c>
      <c r="J137" s="8" t="s">
        <v>42</v>
      </c>
      <c r="K137" s="4" t="s">
        <v>215</v>
      </c>
      <c r="L137" s="4">
        <v>4</v>
      </c>
      <c r="M137" s="4">
        <v>4100</v>
      </c>
      <c r="N137" s="4">
        <v>411</v>
      </c>
      <c r="O137" s="5">
        <v>42419</v>
      </c>
      <c r="P137" s="6" t="s">
        <v>94</v>
      </c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</row>
    <row r="138" spans="1:46" s="18" customFormat="1" ht="15.75" customHeight="1" x14ac:dyDescent="0.25">
      <c r="A138" s="16"/>
      <c r="B138" s="53">
        <v>127</v>
      </c>
      <c r="C138" s="44">
        <v>42419</v>
      </c>
      <c r="D138" s="6" t="s">
        <v>20</v>
      </c>
      <c r="E138" s="6" t="s">
        <v>254</v>
      </c>
      <c r="F138" s="7">
        <v>349.14</v>
      </c>
      <c r="G138" s="7">
        <v>55.86</v>
      </c>
      <c r="H138" s="7">
        <v>405</v>
      </c>
      <c r="I138" s="4" t="s">
        <v>213</v>
      </c>
      <c r="J138" s="8" t="s">
        <v>42</v>
      </c>
      <c r="K138" s="4" t="s">
        <v>216</v>
      </c>
      <c r="L138" s="4">
        <v>4</v>
      </c>
      <c r="M138" s="4">
        <v>4100</v>
      </c>
      <c r="N138" s="4">
        <v>411</v>
      </c>
      <c r="O138" s="5">
        <v>42419</v>
      </c>
      <c r="P138" s="6" t="s">
        <v>94</v>
      </c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</row>
    <row r="139" spans="1:46" s="18" customFormat="1" ht="15.75" customHeight="1" x14ac:dyDescent="0.25">
      <c r="A139" s="16"/>
      <c r="B139" s="53">
        <v>128</v>
      </c>
      <c r="C139" s="44">
        <v>42419</v>
      </c>
      <c r="D139" s="6" t="s">
        <v>10</v>
      </c>
      <c r="E139" s="6" t="s">
        <v>255</v>
      </c>
      <c r="F139" s="7">
        <v>177.59</v>
      </c>
      <c r="G139" s="7">
        <v>28.41</v>
      </c>
      <c r="H139" s="7">
        <v>206</v>
      </c>
      <c r="I139" s="4" t="s">
        <v>213</v>
      </c>
      <c r="J139" s="8" t="s">
        <v>42</v>
      </c>
      <c r="K139" s="4" t="s">
        <v>217</v>
      </c>
      <c r="L139" s="4">
        <v>4</v>
      </c>
      <c r="M139" s="4">
        <v>4100</v>
      </c>
      <c r="N139" s="4">
        <v>411</v>
      </c>
      <c r="O139" s="5">
        <v>42419</v>
      </c>
      <c r="P139" s="6" t="s">
        <v>94</v>
      </c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</row>
    <row r="140" spans="1:46" s="18" customFormat="1" ht="15.75" customHeight="1" x14ac:dyDescent="0.25">
      <c r="A140" s="16"/>
      <c r="B140" s="53">
        <v>129</v>
      </c>
      <c r="C140" s="44">
        <v>42419</v>
      </c>
      <c r="D140" s="6" t="s">
        <v>15</v>
      </c>
      <c r="E140" s="6" t="s">
        <v>218</v>
      </c>
      <c r="F140" s="7">
        <v>38217.49</v>
      </c>
      <c r="G140" s="7">
        <v>6114.8</v>
      </c>
      <c r="H140" s="7">
        <v>44332.29</v>
      </c>
      <c r="I140" s="4" t="s">
        <v>48</v>
      </c>
      <c r="J140" s="8" t="s">
        <v>26</v>
      </c>
      <c r="K140" s="4" t="s">
        <v>219</v>
      </c>
      <c r="L140" s="4">
        <v>4</v>
      </c>
      <c r="M140" s="4">
        <v>2400</v>
      </c>
      <c r="N140" s="4">
        <v>249</v>
      </c>
      <c r="O140" s="5">
        <v>42420</v>
      </c>
      <c r="P140" s="6" t="s">
        <v>94</v>
      </c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</row>
    <row r="141" spans="1:46" s="18" customFormat="1" ht="15.75" customHeight="1" x14ac:dyDescent="0.25">
      <c r="A141" s="16"/>
      <c r="B141" s="53">
        <v>130</v>
      </c>
      <c r="C141" s="44">
        <v>42419</v>
      </c>
      <c r="D141" s="6" t="s">
        <v>15</v>
      </c>
      <c r="E141" s="6" t="s">
        <v>220</v>
      </c>
      <c r="F141" s="7">
        <v>10765.32</v>
      </c>
      <c r="G141" s="7">
        <v>1722.45</v>
      </c>
      <c r="H141" s="7">
        <v>12847.77</v>
      </c>
      <c r="I141" s="4" t="s">
        <v>48</v>
      </c>
      <c r="J141" s="8" t="s">
        <v>26</v>
      </c>
      <c r="K141" s="4" t="s">
        <v>221</v>
      </c>
      <c r="L141" s="4">
        <v>4</v>
      </c>
      <c r="M141" s="4">
        <v>2400</v>
      </c>
      <c r="N141" s="4">
        <v>249</v>
      </c>
      <c r="O141" s="5">
        <v>42420</v>
      </c>
      <c r="P141" s="6" t="s">
        <v>94</v>
      </c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</row>
    <row r="142" spans="1:46" s="18" customFormat="1" ht="15.75" customHeight="1" x14ac:dyDescent="0.25">
      <c r="A142" s="16"/>
      <c r="B142" s="53">
        <v>131</v>
      </c>
      <c r="C142" s="44">
        <v>42419</v>
      </c>
      <c r="D142" s="6" t="s">
        <v>15</v>
      </c>
      <c r="E142" s="6" t="s">
        <v>222</v>
      </c>
      <c r="F142" s="7">
        <v>8588.4</v>
      </c>
      <c r="G142" s="7">
        <v>1374.14</v>
      </c>
      <c r="H142" s="7">
        <v>9962.5400000000009</v>
      </c>
      <c r="I142" s="4" t="s">
        <v>48</v>
      </c>
      <c r="J142" s="8" t="s">
        <v>26</v>
      </c>
      <c r="K142" s="4" t="s">
        <v>223</v>
      </c>
      <c r="L142" s="4">
        <v>4</v>
      </c>
      <c r="M142" s="4">
        <v>2400</v>
      </c>
      <c r="N142" s="4">
        <v>249</v>
      </c>
      <c r="O142" s="5">
        <v>42420</v>
      </c>
      <c r="P142" s="6" t="s">
        <v>94</v>
      </c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</row>
    <row r="143" spans="1:46" s="18" customFormat="1" ht="15.75" customHeight="1" x14ac:dyDescent="0.25">
      <c r="A143" s="16"/>
      <c r="B143" s="53">
        <v>132</v>
      </c>
      <c r="C143" s="44">
        <v>42419</v>
      </c>
      <c r="D143" s="6" t="s">
        <v>15</v>
      </c>
      <c r="E143" s="6" t="s">
        <v>224</v>
      </c>
      <c r="F143" s="7">
        <v>1677.65</v>
      </c>
      <c r="G143" s="7">
        <v>268.42</v>
      </c>
      <c r="H143" s="7">
        <v>1946.07</v>
      </c>
      <c r="I143" s="4" t="s">
        <v>48</v>
      </c>
      <c r="J143" s="8" t="s">
        <v>26</v>
      </c>
      <c r="K143" s="4" t="s">
        <v>225</v>
      </c>
      <c r="L143" s="4">
        <v>4</v>
      </c>
      <c r="M143" s="4">
        <v>2400</v>
      </c>
      <c r="N143" s="4">
        <v>249</v>
      </c>
      <c r="O143" s="5">
        <v>42420</v>
      </c>
      <c r="P143" s="6" t="s">
        <v>94</v>
      </c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</row>
    <row r="144" spans="1:46" s="18" customFormat="1" ht="15.75" customHeight="1" x14ac:dyDescent="0.25">
      <c r="A144" s="16"/>
      <c r="B144" s="53">
        <v>133</v>
      </c>
      <c r="C144" s="44">
        <v>42419</v>
      </c>
      <c r="D144" s="6" t="s">
        <v>15</v>
      </c>
      <c r="E144" s="6" t="s">
        <v>226</v>
      </c>
      <c r="F144" s="7">
        <v>15281.6</v>
      </c>
      <c r="G144" s="7">
        <v>2445.06</v>
      </c>
      <c r="H144" s="7">
        <v>17726.66</v>
      </c>
      <c r="I144" s="4" t="s">
        <v>48</v>
      </c>
      <c r="J144" s="8" t="s">
        <v>26</v>
      </c>
      <c r="K144" s="4" t="s">
        <v>227</v>
      </c>
      <c r="L144" s="4">
        <v>4</v>
      </c>
      <c r="M144" s="4">
        <v>2400</v>
      </c>
      <c r="N144" s="4">
        <v>249</v>
      </c>
      <c r="O144" s="5">
        <v>42420</v>
      </c>
      <c r="P144" s="6" t="s">
        <v>94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</row>
    <row r="145" spans="1:46" s="18" customFormat="1" ht="15.75" customHeight="1" x14ac:dyDescent="0.25">
      <c r="A145" s="16"/>
      <c r="B145" s="53">
        <v>134</v>
      </c>
      <c r="C145" s="44">
        <v>42419</v>
      </c>
      <c r="D145" s="6" t="s">
        <v>15</v>
      </c>
      <c r="E145" s="6" t="s">
        <v>228</v>
      </c>
      <c r="F145" s="7">
        <v>3486.95</v>
      </c>
      <c r="G145" s="7">
        <v>557.91</v>
      </c>
      <c r="H145" s="7">
        <v>4044.86</v>
      </c>
      <c r="I145" s="4" t="s">
        <v>48</v>
      </c>
      <c r="J145" s="8" t="s">
        <v>26</v>
      </c>
      <c r="K145" s="4" t="s">
        <v>229</v>
      </c>
      <c r="L145" s="4">
        <v>4</v>
      </c>
      <c r="M145" s="4">
        <v>2400</v>
      </c>
      <c r="N145" s="4">
        <v>249</v>
      </c>
      <c r="O145" s="5">
        <v>42420</v>
      </c>
      <c r="P145" s="6" t="s">
        <v>94</v>
      </c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</row>
    <row r="146" spans="1:46" s="18" customFormat="1" ht="15.75" customHeight="1" x14ac:dyDescent="0.25">
      <c r="A146" s="16"/>
      <c r="B146" s="53">
        <v>135</v>
      </c>
      <c r="C146" s="44">
        <v>42419</v>
      </c>
      <c r="D146" s="6" t="s">
        <v>15</v>
      </c>
      <c r="E146" s="6" t="s">
        <v>230</v>
      </c>
      <c r="F146" s="7">
        <v>221</v>
      </c>
      <c r="G146" s="7">
        <v>35.36</v>
      </c>
      <c r="H146" s="7">
        <v>256.36</v>
      </c>
      <c r="I146" s="4" t="s">
        <v>48</v>
      </c>
      <c r="J146" s="8" t="s">
        <v>26</v>
      </c>
      <c r="K146" s="4" t="s">
        <v>231</v>
      </c>
      <c r="L146" s="4">
        <v>4</v>
      </c>
      <c r="M146" s="4">
        <v>2900</v>
      </c>
      <c r="N146" s="4">
        <v>291</v>
      </c>
      <c r="O146" s="5">
        <v>42420</v>
      </c>
      <c r="P146" s="6" t="s">
        <v>94</v>
      </c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</row>
    <row r="147" spans="1:46" s="18" customFormat="1" ht="15.75" customHeight="1" x14ac:dyDescent="0.25">
      <c r="A147" s="16"/>
      <c r="B147" s="53">
        <v>136</v>
      </c>
      <c r="C147" s="44">
        <v>42419</v>
      </c>
      <c r="D147" s="6" t="s">
        <v>15</v>
      </c>
      <c r="E147" s="6" t="s">
        <v>232</v>
      </c>
      <c r="F147" s="7">
        <v>1127</v>
      </c>
      <c r="G147" s="7">
        <v>180.32</v>
      </c>
      <c r="H147" s="7">
        <v>1307.32</v>
      </c>
      <c r="I147" s="4" t="s">
        <v>48</v>
      </c>
      <c r="J147" s="8" t="s">
        <v>26</v>
      </c>
      <c r="K147" s="4" t="s">
        <v>233</v>
      </c>
      <c r="L147" s="4">
        <v>4</v>
      </c>
      <c r="M147" s="4">
        <v>3500</v>
      </c>
      <c r="N147" s="4">
        <v>351</v>
      </c>
      <c r="O147" s="5">
        <v>42420</v>
      </c>
      <c r="P147" s="6" t="s">
        <v>94</v>
      </c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</row>
    <row r="148" spans="1:46" s="18" customFormat="1" ht="15.75" customHeight="1" x14ac:dyDescent="0.25">
      <c r="A148" s="16"/>
      <c r="B148" s="53">
        <v>137</v>
      </c>
      <c r="C148" s="44">
        <v>42419</v>
      </c>
      <c r="D148" s="6" t="s">
        <v>15</v>
      </c>
      <c r="E148" s="18" t="s">
        <v>257</v>
      </c>
      <c r="F148" s="7">
        <v>1292</v>
      </c>
      <c r="G148" s="7">
        <v>206.72</v>
      </c>
      <c r="H148" s="7">
        <v>1498.72</v>
      </c>
      <c r="I148" s="4" t="s">
        <v>48</v>
      </c>
      <c r="J148" s="8" t="s">
        <v>26</v>
      </c>
      <c r="K148" s="4" t="s">
        <v>234</v>
      </c>
      <c r="L148" s="4">
        <v>4</v>
      </c>
      <c r="M148" s="4">
        <v>2400</v>
      </c>
      <c r="N148" s="4">
        <v>246</v>
      </c>
      <c r="O148" s="5">
        <v>42420</v>
      </c>
      <c r="P148" s="6" t="s">
        <v>94</v>
      </c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</row>
    <row r="149" spans="1:46" s="18" customFormat="1" ht="15.75" customHeight="1" x14ac:dyDescent="0.25">
      <c r="A149" s="16"/>
      <c r="B149" s="53">
        <v>138</v>
      </c>
      <c r="C149" s="44">
        <v>42419</v>
      </c>
      <c r="D149" s="6" t="s">
        <v>15</v>
      </c>
      <c r="E149" s="18" t="s">
        <v>235</v>
      </c>
      <c r="F149" s="7">
        <v>1400</v>
      </c>
      <c r="G149" s="7">
        <v>224</v>
      </c>
      <c r="H149" s="7">
        <v>1624</v>
      </c>
      <c r="I149" s="4" t="s">
        <v>48</v>
      </c>
      <c r="J149" s="8" t="s">
        <v>26</v>
      </c>
      <c r="K149" s="4" t="s">
        <v>236</v>
      </c>
      <c r="L149" s="4">
        <v>4</v>
      </c>
      <c r="M149" s="4">
        <v>2400</v>
      </c>
      <c r="N149" s="4">
        <v>249</v>
      </c>
      <c r="O149" s="5">
        <v>42420</v>
      </c>
      <c r="P149" s="6" t="s">
        <v>94</v>
      </c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</row>
    <row r="150" spans="1:46" s="18" customFormat="1" ht="15.75" customHeight="1" x14ac:dyDescent="0.25">
      <c r="A150" s="16"/>
      <c r="B150" s="53">
        <v>139</v>
      </c>
      <c r="C150" s="44">
        <v>42408</v>
      </c>
      <c r="D150" s="6" t="s">
        <v>15</v>
      </c>
      <c r="E150" s="6" t="s">
        <v>37</v>
      </c>
      <c r="F150" s="7">
        <v>6029.38</v>
      </c>
      <c r="G150" s="7">
        <v>964.7</v>
      </c>
      <c r="H150" s="7">
        <v>6994</v>
      </c>
      <c r="I150" s="4" t="s">
        <v>48</v>
      </c>
      <c r="J150" s="8" t="s">
        <v>12</v>
      </c>
      <c r="K150" s="4">
        <v>11889292</v>
      </c>
      <c r="L150" s="4">
        <v>4</v>
      </c>
      <c r="M150" s="4">
        <v>3100</v>
      </c>
      <c r="N150" s="4">
        <v>311</v>
      </c>
      <c r="O150" s="5">
        <v>42420</v>
      </c>
      <c r="P150" s="6" t="s">
        <v>94</v>
      </c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</row>
    <row r="151" spans="1:46" s="18" customFormat="1" ht="15.75" customHeight="1" x14ac:dyDescent="0.25">
      <c r="A151" s="16"/>
      <c r="B151" s="53">
        <v>140</v>
      </c>
      <c r="C151" s="44">
        <v>42408</v>
      </c>
      <c r="D151" s="6" t="s">
        <v>15</v>
      </c>
      <c r="E151" s="6" t="s">
        <v>38</v>
      </c>
      <c r="F151" s="7">
        <v>32162.639999999999</v>
      </c>
      <c r="G151" s="7">
        <v>5146.0200000000004</v>
      </c>
      <c r="H151" s="7">
        <v>37309</v>
      </c>
      <c r="I151" s="4" t="s">
        <v>48</v>
      </c>
      <c r="J151" s="8" t="s">
        <v>12</v>
      </c>
      <c r="K151" s="4">
        <v>11889294</v>
      </c>
      <c r="L151" s="4">
        <v>4</v>
      </c>
      <c r="M151" s="4">
        <v>3100</v>
      </c>
      <c r="N151" s="4">
        <v>311</v>
      </c>
      <c r="O151" s="5">
        <v>42420</v>
      </c>
      <c r="P151" s="6" t="s">
        <v>94</v>
      </c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</row>
    <row r="152" spans="1:46" s="18" customFormat="1" ht="15.75" customHeight="1" x14ac:dyDescent="0.25">
      <c r="A152" s="16"/>
      <c r="B152" s="53">
        <v>141</v>
      </c>
      <c r="C152" s="44">
        <v>42408</v>
      </c>
      <c r="D152" s="6" t="s">
        <v>15</v>
      </c>
      <c r="E152" s="6" t="s">
        <v>36</v>
      </c>
      <c r="F152" s="7">
        <v>5825.29</v>
      </c>
      <c r="G152" s="7">
        <v>932.04</v>
      </c>
      <c r="H152" s="7">
        <v>6758</v>
      </c>
      <c r="I152" s="4" t="s">
        <v>48</v>
      </c>
      <c r="J152" s="8" t="s">
        <v>12</v>
      </c>
      <c r="K152" s="4">
        <v>11889295</v>
      </c>
      <c r="L152" s="4">
        <v>4</v>
      </c>
      <c r="M152" s="4">
        <v>3100</v>
      </c>
      <c r="N152" s="4">
        <v>311</v>
      </c>
      <c r="O152" s="5">
        <v>42420</v>
      </c>
      <c r="P152" s="6" t="s">
        <v>94</v>
      </c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</row>
    <row r="153" spans="1:46" s="18" customFormat="1" ht="15.75" customHeight="1" x14ac:dyDescent="0.25">
      <c r="A153" s="16"/>
      <c r="B153" s="53">
        <v>142</v>
      </c>
      <c r="C153" s="44">
        <v>42408</v>
      </c>
      <c r="D153" s="6" t="s">
        <v>15</v>
      </c>
      <c r="E153" s="6" t="s">
        <v>39</v>
      </c>
      <c r="F153" s="7">
        <v>4850.29</v>
      </c>
      <c r="G153" s="7">
        <v>776.04</v>
      </c>
      <c r="H153" s="7">
        <v>5626</v>
      </c>
      <c r="I153" s="4" t="s">
        <v>48</v>
      </c>
      <c r="J153" s="8" t="s">
        <v>12</v>
      </c>
      <c r="K153" s="4">
        <v>11889303</v>
      </c>
      <c r="L153" s="4">
        <v>4</v>
      </c>
      <c r="M153" s="4">
        <v>3100</v>
      </c>
      <c r="N153" s="4">
        <v>311</v>
      </c>
      <c r="O153" s="5">
        <v>42420</v>
      </c>
      <c r="P153" s="6" t="s">
        <v>94</v>
      </c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</row>
    <row r="154" spans="1:46" s="18" customFormat="1" ht="15.75" customHeight="1" x14ac:dyDescent="0.25">
      <c r="A154" s="16"/>
      <c r="B154" s="53">
        <v>143</v>
      </c>
      <c r="C154" s="44">
        <v>42408</v>
      </c>
      <c r="D154" s="6" t="s">
        <v>15</v>
      </c>
      <c r="E154" s="6" t="s">
        <v>63</v>
      </c>
      <c r="F154" s="7">
        <v>4404.12</v>
      </c>
      <c r="G154" s="7">
        <v>704.66</v>
      </c>
      <c r="H154" s="7">
        <v>5109</v>
      </c>
      <c r="I154" s="4" t="s">
        <v>48</v>
      </c>
      <c r="J154" s="8" t="s">
        <v>12</v>
      </c>
      <c r="K154" s="4">
        <v>11889304</v>
      </c>
      <c r="L154" s="4">
        <v>4</v>
      </c>
      <c r="M154" s="4">
        <v>3100</v>
      </c>
      <c r="N154" s="4">
        <v>311</v>
      </c>
      <c r="O154" s="5">
        <v>42420</v>
      </c>
      <c r="P154" s="6" t="s">
        <v>94</v>
      </c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</row>
    <row r="155" spans="1:46" s="18" customFormat="1" ht="15.75" customHeight="1" x14ac:dyDescent="0.25">
      <c r="A155" s="16"/>
      <c r="B155" s="53">
        <v>144</v>
      </c>
      <c r="C155" s="44">
        <v>42408</v>
      </c>
      <c r="D155" s="6" t="s">
        <v>15</v>
      </c>
      <c r="E155" s="6" t="s">
        <v>61</v>
      </c>
      <c r="F155" s="7">
        <v>4201.63</v>
      </c>
      <c r="G155" s="7">
        <v>672.26</v>
      </c>
      <c r="H155" s="7">
        <v>4874</v>
      </c>
      <c r="I155" s="4" t="s">
        <v>48</v>
      </c>
      <c r="J155" s="8" t="s">
        <v>12</v>
      </c>
      <c r="K155" s="4">
        <v>11889305</v>
      </c>
      <c r="L155" s="4">
        <v>4</v>
      </c>
      <c r="M155" s="4">
        <v>3100</v>
      </c>
      <c r="N155" s="4">
        <v>311</v>
      </c>
      <c r="O155" s="5">
        <v>42420</v>
      </c>
      <c r="P155" s="6" t="s">
        <v>94</v>
      </c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</row>
    <row r="156" spans="1:46" s="18" customFormat="1" ht="15.75" customHeight="1" x14ac:dyDescent="0.25">
      <c r="A156" s="16"/>
      <c r="B156" s="53">
        <v>145</v>
      </c>
      <c r="C156" s="44">
        <v>42408</v>
      </c>
      <c r="D156" s="6" t="s">
        <v>15</v>
      </c>
      <c r="E156" s="6" t="s">
        <v>54</v>
      </c>
      <c r="F156" s="7">
        <v>1627.06</v>
      </c>
      <c r="G156" s="7">
        <v>260.33</v>
      </c>
      <c r="H156" s="7">
        <v>1888</v>
      </c>
      <c r="I156" s="4" t="s">
        <v>48</v>
      </c>
      <c r="J156" s="8" t="s">
        <v>12</v>
      </c>
      <c r="K156" s="4">
        <v>11889308</v>
      </c>
      <c r="L156" s="4">
        <v>4</v>
      </c>
      <c r="M156" s="4">
        <v>3100</v>
      </c>
      <c r="N156" s="4">
        <v>311</v>
      </c>
      <c r="O156" s="5">
        <v>42420</v>
      </c>
      <c r="P156" s="6" t="s">
        <v>94</v>
      </c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</row>
    <row r="157" spans="1:46" s="18" customFormat="1" ht="15.75" customHeight="1" x14ac:dyDescent="0.25">
      <c r="A157" s="16"/>
      <c r="B157" s="53">
        <v>146</v>
      </c>
      <c r="C157" s="44">
        <v>42408</v>
      </c>
      <c r="D157" s="6" t="s">
        <v>15</v>
      </c>
      <c r="E157" s="6" t="s">
        <v>40</v>
      </c>
      <c r="F157" s="7">
        <v>8119</v>
      </c>
      <c r="G157" s="7">
        <v>0</v>
      </c>
      <c r="H157" s="7">
        <v>8119</v>
      </c>
      <c r="I157" s="4" t="s">
        <v>48</v>
      </c>
      <c r="J157" s="8" t="s">
        <v>12</v>
      </c>
      <c r="K157" s="4">
        <v>11889312</v>
      </c>
      <c r="L157" s="4">
        <v>4</v>
      </c>
      <c r="M157" s="4">
        <v>3100</v>
      </c>
      <c r="N157" s="4">
        <v>311</v>
      </c>
      <c r="O157" s="5">
        <v>42420</v>
      </c>
      <c r="P157" s="6" t="s">
        <v>94</v>
      </c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</row>
    <row r="158" spans="1:46" s="18" customFormat="1" ht="15.75" customHeight="1" x14ac:dyDescent="0.25">
      <c r="A158" s="16"/>
      <c r="B158" s="53">
        <v>147</v>
      </c>
      <c r="C158" s="44">
        <v>42408</v>
      </c>
      <c r="D158" s="6" t="s">
        <v>15</v>
      </c>
      <c r="E158" s="6" t="s">
        <v>55</v>
      </c>
      <c r="F158" s="7">
        <v>22910.15</v>
      </c>
      <c r="G158" s="7">
        <v>3665.62</v>
      </c>
      <c r="H158" s="7">
        <v>26575</v>
      </c>
      <c r="I158" s="4" t="s">
        <v>48</v>
      </c>
      <c r="J158" s="8" t="s">
        <v>12</v>
      </c>
      <c r="K158" s="4">
        <v>11889320</v>
      </c>
      <c r="L158" s="4">
        <v>4</v>
      </c>
      <c r="M158" s="4">
        <v>3100</v>
      </c>
      <c r="N158" s="4">
        <v>311</v>
      </c>
      <c r="O158" s="5">
        <v>42420</v>
      </c>
      <c r="P158" s="6" t="s">
        <v>94</v>
      </c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</row>
    <row r="159" spans="1:46" s="18" customFormat="1" ht="15.75" customHeight="1" x14ac:dyDescent="0.25">
      <c r="A159" s="16"/>
      <c r="B159" s="53">
        <v>148</v>
      </c>
      <c r="C159" s="44">
        <v>42408</v>
      </c>
      <c r="D159" s="6" t="s">
        <v>15</v>
      </c>
      <c r="E159" s="6" t="s">
        <v>56</v>
      </c>
      <c r="F159" s="7">
        <v>22397.439999999999</v>
      </c>
      <c r="G159" s="7">
        <v>3583.59</v>
      </c>
      <c r="H159" s="7">
        <v>25981</v>
      </c>
      <c r="I159" s="4" t="s">
        <v>48</v>
      </c>
      <c r="J159" s="8" t="s">
        <v>12</v>
      </c>
      <c r="K159" s="4">
        <v>11889321</v>
      </c>
      <c r="L159" s="4">
        <v>4</v>
      </c>
      <c r="M159" s="4">
        <v>3100</v>
      </c>
      <c r="N159" s="4">
        <v>311</v>
      </c>
      <c r="O159" s="5">
        <v>42420</v>
      </c>
      <c r="P159" s="6" t="s">
        <v>94</v>
      </c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</row>
    <row r="160" spans="1:46" s="18" customFormat="1" ht="15.75" customHeight="1" x14ac:dyDescent="0.25">
      <c r="A160" s="16"/>
      <c r="B160" s="53">
        <v>149</v>
      </c>
      <c r="C160" s="44">
        <v>42422</v>
      </c>
      <c r="D160" s="6" t="s">
        <v>15</v>
      </c>
      <c r="E160" s="6" t="s">
        <v>258</v>
      </c>
      <c r="F160" s="7">
        <v>510</v>
      </c>
      <c r="G160" s="7">
        <v>0</v>
      </c>
      <c r="H160" s="7">
        <v>25981</v>
      </c>
      <c r="I160" s="4" t="s">
        <v>23</v>
      </c>
      <c r="J160" s="8" t="s">
        <v>92</v>
      </c>
      <c r="K160" s="4" t="s">
        <v>259</v>
      </c>
      <c r="L160" s="4">
        <v>4</v>
      </c>
      <c r="M160" s="4">
        <v>2200</v>
      </c>
      <c r="N160" s="4">
        <v>221</v>
      </c>
      <c r="O160" s="5">
        <v>42422</v>
      </c>
      <c r="P160" s="6" t="s">
        <v>94</v>
      </c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</row>
    <row r="161" spans="1:46" s="18" customFormat="1" ht="15.75" customHeight="1" x14ac:dyDescent="0.25">
      <c r="A161" s="16"/>
      <c r="B161" s="53">
        <v>150</v>
      </c>
      <c r="C161" s="44">
        <v>42423</v>
      </c>
      <c r="D161" s="6" t="s">
        <v>15</v>
      </c>
      <c r="E161" s="6" t="s">
        <v>59</v>
      </c>
      <c r="F161" s="7">
        <v>172.41</v>
      </c>
      <c r="G161" s="7">
        <v>27.59</v>
      </c>
      <c r="H161" s="7">
        <v>200</v>
      </c>
      <c r="I161" s="4" t="s">
        <v>23</v>
      </c>
      <c r="J161" s="8" t="s">
        <v>41</v>
      </c>
      <c r="K161" s="4" t="s">
        <v>237</v>
      </c>
      <c r="L161" s="4">
        <v>4</v>
      </c>
      <c r="M161" s="4">
        <v>3100</v>
      </c>
      <c r="N161" s="4">
        <v>315</v>
      </c>
      <c r="O161" s="5">
        <v>42423</v>
      </c>
      <c r="P161" s="6" t="s">
        <v>94</v>
      </c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</row>
    <row r="162" spans="1:46" s="18" customFormat="1" ht="15.75" customHeight="1" x14ac:dyDescent="0.25">
      <c r="A162" s="16"/>
      <c r="B162" s="53">
        <v>151</v>
      </c>
      <c r="C162" s="44">
        <v>42423</v>
      </c>
      <c r="D162" s="6" t="s">
        <v>15</v>
      </c>
      <c r="E162" s="6" t="s">
        <v>238</v>
      </c>
      <c r="F162" s="7">
        <v>12750</v>
      </c>
      <c r="G162" s="7">
        <v>2040</v>
      </c>
      <c r="H162" s="7">
        <v>14790</v>
      </c>
      <c r="I162" s="4" t="s">
        <v>48</v>
      </c>
      <c r="J162" s="8" t="s">
        <v>62</v>
      </c>
      <c r="K162" s="4">
        <v>730</v>
      </c>
      <c r="L162" s="4">
        <v>4</v>
      </c>
      <c r="M162" s="4">
        <v>2400</v>
      </c>
      <c r="N162" s="4">
        <v>249</v>
      </c>
      <c r="O162" s="5">
        <v>42424</v>
      </c>
      <c r="P162" s="6" t="s">
        <v>94</v>
      </c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</row>
    <row r="163" spans="1:46" s="18" customFormat="1" ht="15.75" customHeight="1" x14ac:dyDescent="0.25">
      <c r="A163" s="16"/>
      <c r="B163" s="53">
        <v>152</v>
      </c>
      <c r="C163" s="44">
        <v>42424</v>
      </c>
      <c r="D163" s="6" t="s">
        <v>15</v>
      </c>
      <c r="E163" s="6" t="s">
        <v>239</v>
      </c>
      <c r="F163" s="7">
        <v>173.17</v>
      </c>
      <c r="G163" s="7">
        <v>26.82</v>
      </c>
      <c r="H163" s="7">
        <v>199.99</v>
      </c>
      <c r="I163" s="4" t="s">
        <v>23</v>
      </c>
      <c r="J163" s="8" t="s">
        <v>240</v>
      </c>
      <c r="K163" s="4">
        <v>74705</v>
      </c>
      <c r="L163" s="4">
        <v>4</v>
      </c>
      <c r="M163" s="4">
        <v>2600</v>
      </c>
      <c r="N163" s="4">
        <v>261</v>
      </c>
      <c r="O163" s="5">
        <v>42424</v>
      </c>
      <c r="P163" s="6" t="s">
        <v>94</v>
      </c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</row>
    <row r="164" spans="1:46" s="18" customFormat="1" ht="15.75" customHeight="1" x14ac:dyDescent="0.25">
      <c r="A164" s="16"/>
      <c r="B164" s="53">
        <v>153</v>
      </c>
      <c r="C164" s="44">
        <v>42425</v>
      </c>
      <c r="D164" s="6" t="s">
        <v>15</v>
      </c>
      <c r="E164" s="6" t="s">
        <v>266</v>
      </c>
      <c r="F164" s="7">
        <f>6654+221.36</f>
        <v>6875.36</v>
      </c>
      <c r="G164" s="7">
        <v>1064.6400000000001</v>
      </c>
      <c r="H164" s="7">
        <v>7940</v>
      </c>
      <c r="I164" s="4" t="s">
        <v>247</v>
      </c>
      <c r="J164" s="8" t="s">
        <v>19</v>
      </c>
      <c r="K164" s="4" t="s">
        <v>241</v>
      </c>
      <c r="L164" s="4">
        <v>4</v>
      </c>
      <c r="M164" s="4">
        <v>2600</v>
      </c>
      <c r="N164" s="4">
        <v>261</v>
      </c>
      <c r="O164" s="5">
        <v>42425</v>
      </c>
      <c r="P164" s="6" t="s">
        <v>94</v>
      </c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</row>
    <row r="165" spans="1:46" s="18" customFormat="1" ht="15.75" customHeight="1" x14ac:dyDescent="0.25">
      <c r="A165" s="16"/>
      <c r="B165" s="53">
        <v>154</v>
      </c>
      <c r="C165" s="44">
        <v>42425</v>
      </c>
      <c r="D165" s="6" t="s">
        <v>15</v>
      </c>
      <c r="E165" s="6" t="s">
        <v>267</v>
      </c>
      <c r="F165" s="7">
        <f>5686.06+189.17</f>
        <v>5875.2300000000005</v>
      </c>
      <c r="G165" s="7">
        <v>909.77</v>
      </c>
      <c r="H165" s="7">
        <v>6785</v>
      </c>
      <c r="I165" s="4" t="s">
        <v>247</v>
      </c>
      <c r="J165" s="8" t="s">
        <v>19</v>
      </c>
      <c r="K165" s="4" t="s">
        <v>242</v>
      </c>
      <c r="L165" s="4">
        <v>4</v>
      </c>
      <c r="M165" s="4">
        <v>2600</v>
      </c>
      <c r="N165" s="4">
        <v>261</v>
      </c>
      <c r="O165" s="5">
        <v>42425</v>
      </c>
      <c r="P165" s="6" t="s">
        <v>94</v>
      </c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</row>
    <row r="166" spans="1:46" s="18" customFormat="1" ht="15.75" customHeight="1" x14ac:dyDescent="0.25">
      <c r="A166" s="16"/>
      <c r="B166" s="53">
        <v>155</v>
      </c>
      <c r="C166" s="44">
        <v>42425</v>
      </c>
      <c r="D166" s="6" t="s">
        <v>15</v>
      </c>
      <c r="E166" s="6" t="s">
        <v>268</v>
      </c>
      <c r="F166" s="7">
        <f>15174.13+398.01</f>
        <v>15572.14</v>
      </c>
      <c r="G166" s="7">
        <v>2427.86</v>
      </c>
      <c r="H166" s="7">
        <v>18000</v>
      </c>
      <c r="I166" s="4" t="s">
        <v>247</v>
      </c>
      <c r="J166" s="8" t="s">
        <v>19</v>
      </c>
      <c r="K166" s="4" t="s">
        <v>243</v>
      </c>
      <c r="L166" s="4">
        <v>4</v>
      </c>
      <c r="M166" s="4">
        <v>2600</v>
      </c>
      <c r="N166" s="4">
        <v>261</v>
      </c>
      <c r="O166" s="5">
        <v>42425</v>
      </c>
      <c r="P166" s="6" t="s">
        <v>94</v>
      </c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</row>
    <row r="167" spans="1:46" s="18" customFormat="1" ht="15.75" customHeight="1" x14ac:dyDescent="0.25">
      <c r="A167" s="16"/>
      <c r="B167" s="53">
        <v>156</v>
      </c>
      <c r="C167" s="44">
        <v>42425</v>
      </c>
      <c r="D167" s="6" t="s">
        <v>10</v>
      </c>
      <c r="E167" s="6" t="s">
        <v>269</v>
      </c>
      <c r="F167" s="7">
        <f>460.94+15.31</f>
        <v>476.25</v>
      </c>
      <c r="G167" s="7">
        <v>73.75</v>
      </c>
      <c r="H167" s="7">
        <v>550</v>
      </c>
      <c r="I167" s="4" t="s">
        <v>247</v>
      </c>
      <c r="J167" s="8" t="s">
        <v>19</v>
      </c>
      <c r="K167" s="4" t="s">
        <v>244</v>
      </c>
      <c r="L167" s="4">
        <v>2</v>
      </c>
      <c r="M167" s="4">
        <v>2600</v>
      </c>
      <c r="N167" s="4">
        <v>261</v>
      </c>
      <c r="O167" s="5">
        <v>42425</v>
      </c>
      <c r="P167" s="6" t="s">
        <v>94</v>
      </c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</row>
    <row r="168" spans="1:46" s="18" customFormat="1" ht="15.75" customHeight="1" x14ac:dyDescent="0.25">
      <c r="A168" s="16"/>
      <c r="B168" s="53">
        <v>157</v>
      </c>
      <c r="C168" s="44">
        <v>42425</v>
      </c>
      <c r="D168" s="6" t="s">
        <v>15</v>
      </c>
      <c r="E168" s="6" t="s">
        <v>245</v>
      </c>
      <c r="F168" s="7">
        <v>4482.76</v>
      </c>
      <c r="G168" s="7">
        <v>717.24</v>
      </c>
      <c r="H168" s="7">
        <v>5200</v>
      </c>
      <c r="I168" s="4" t="s">
        <v>246</v>
      </c>
      <c r="J168" s="8" t="s">
        <v>66</v>
      </c>
      <c r="K168" s="4">
        <v>4322</v>
      </c>
      <c r="L168" s="4">
        <v>4</v>
      </c>
      <c r="M168" s="4">
        <v>3500</v>
      </c>
      <c r="N168" s="4">
        <v>355</v>
      </c>
      <c r="O168" s="5">
        <v>42425</v>
      </c>
      <c r="P168" s="6" t="s">
        <v>94</v>
      </c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</row>
    <row r="169" spans="1:46" s="18" customFormat="1" ht="15.75" customHeight="1" x14ac:dyDescent="0.25">
      <c r="A169" s="16"/>
      <c r="B169" s="53">
        <v>158</v>
      </c>
      <c r="C169" s="44">
        <v>42426</v>
      </c>
      <c r="D169" s="6" t="s">
        <v>15</v>
      </c>
      <c r="E169" s="6" t="s">
        <v>248</v>
      </c>
      <c r="F169" s="7">
        <v>303.07</v>
      </c>
      <c r="G169" s="7">
        <v>46.93</v>
      </c>
      <c r="H169" s="7">
        <v>350</v>
      </c>
      <c r="I169" s="4" t="s">
        <v>23</v>
      </c>
      <c r="J169" s="8" t="s">
        <v>50</v>
      </c>
      <c r="K169" s="4">
        <v>14296</v>
      </c>
      <c r="L169" s="4">
        <v>4</v>
      </c>
      <c r="M169" s="4">
        <v>2600</v>
      </c>
      <c r="N169" s="4">
        <v>261</v>
      </c>
      <c r="O169" s="5">
        <v>42426</v>
      </c>
      <c r="P169" s="6" t="s">
        <v>94</v>
      </c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</row>
    <row r="170" spans="1:46" s="18" customFormat="1" ht="15.75" customHeight="1" x14ac:dyDescent="0.25">
      <c r="A170" s="16"/>
      <c r="B170" s="53">
        <v>159</v>
      </c>
      <c r="C170" s="44">
        <v>42416</v>
      </c>
      <c r="D170" s="6" t="s">
        <v>15</v>
      </c>
      <c r="E170" s="6" t="s">
        <v>249</v>
      </c>
      <c r="F170" s="7">
        <v>6001.43</v>
      </c>
      <c r="G170" s="7">
        <v>960.22</v>
      </c>
      <c r="H170" s="7">
        <v>6962</v>
      </c>
      <c r="I170" s="4" t="s">
        <v>48</v>
      </c>
      <c r="J170" s="8" t="s">
        <v>12</v>
      </c>
      <c r="K170" s="4">
        <v>11943747</v>
      </c>
      <c r="L170" s="4">
        <v>4</v>
      </c>
      <c r="M170" s="4">
        <v>3100</v>
      </c>
      <c r="N170" s="4">
        <v>311</v>
      </c>
      <c r="O170" s="5">
        <v>42427</v>
      </c>
      <c r="P170" s="6" t="s">
        <v>94</v>
      </c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</row>
    <row r="171" spans="1:46" s="18" customFormat="1" ht="15.75" customHeight="1" x14ac:dyDescent="0.25">
      <c r="A171" s="16"/>
      <c r="B171" s="53">
        <v>160</v>
      </c>
      <c r="C171" s="44">
        <v>42416</v>
      </c>
      <c r="D171" s="6" t="s">
        <v>15</v>
      </c>
      <c r="E171" s="6" t="s">
        <v>250</v>
      </c>
      <c r="F171" s="7">
        <v>2438.66</v>
      </c>
      <c r="G171" s="7">
        <v>390.18</v>
      </c>
      <c r="H171" s="7">
        <v>2829</v>
      </c>
      <c r="I171" s="4" t="s">
        <v>48</v>
      </c>
      <c r="J171" s="8" t="s">
        <v>12</v>
      </c>
      <c r="K171" s="4">
        <v>11943748</v>
      </c>
      <c r="L171" s="4">
        <v>4</v>
      </c>
      <c r="M171" s="4">
        <v>3100</v>
      </c>
      <c r="N171" s="4">
        <v>311</v>
      </c>
      <c r="O171" s="5">
        <v>42427</v>
      </c>
      <c r="P171" s="6" t="s">
        <v>94</v>
      </c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</row>
    <row r="172" spans="1:46" s="18" customFormat="1" ht="15.75" customHeight="1" x14ac:dyDescent="0.25">
      <c r="A172" s="16"/>
      <c r="B172" s="53">
        <v>161</v>
      </c>
      <c r="C172" s="44">
        <v>42429</v>
      </c>
      <c r="D172" s="6" t="s">
        <v>15</v>
      </c>
      <c r="E172" s="6" t="s">
        <v>251</v>
      </c>
      <c r="F172" s="7">
        <v>24500</v>
      </c>
      <c r="G172" s="7">
        <v>3920</v>
      </c>
      <c r="H172" s="7">
        <v>28420</v>
      </c>
      <c r="I172" s="4" t="s">
        <v>48</v>
      </c>
      <c r="J172" s="8" t="s">
        <v>25</v>
      </c>
      <c r="K172" s="4">
        <v>356</v>
      </c>
      <c r="L172" s="4">
        <v>4</v>
      </c>
      <c r="M172" s="4">
        <v>2500</v>
      </c>
      <c r="N172" s="4">
        <v>259</v>
      </c>
      <c r="O172" s="5">
        <v>42429</v>
      </c>
      <c r="P172" s="6" t="s">
        <v>94</v>
      </c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</row>
    <row r="173" spans="1:46" s="18" customFormat="1" ht="15.75" customHeight="1" x14ac:dyDescent="0.25">
      <c r="A173" s="16"/>
      <c r="B173" s="53">
        <v>162</v>
      </c>
      <c r="C173" s="44">
        <v>42429</v>
      </c>
      <c r="D173" s="6" t="s">
        <v>15</v>
      </c>
      <c r="E173" s="6" t="s">
        <v>260</v>
      </c>
      <c r="F173" s="7">
        <v>1750</v>
      </c>
      <c r="G173" s="7">
        <v>0</v>
      </c>
      <c r="H173" s="7">
        <f>SUM(F173:G173)</f>
        <v>1750</v>
      </c>
      <c r="I173" s="4" t="s">
        <v>23</v>
      </c>
      <c r="J173" s="8" t="s">
        <v>261</v>
      </c>
      <c r="K173" s="4" t="s">
        <v>262</v>
      </c>
      <c r="L173" s="4">
        <v>4</v>
      </c>
      <c r="M173" s="4">
        <v>1200</v>
      </c>
      <c r="N173" s="4">
        <v>122</v>
      </c>
      <c r="O173" s="5">
        <v>42429</v>
      </c>
      <c r="P173" s="6" t="s">
        <v>94</v>
      </c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</row>
    <row r="174" spans="1:46" s="18" customFormat="1" ht="15.75" customHeight="1" x14ac:dyDescent="0.25">
      <c r="A174" s="16"/>
      <c r="B174" s="53">
        <v>163</v>
      </c>
      <c r="C174" s="44">
        <v>42429</v>
      </c>
      <c r="D174" s="6" t="s">
        <v>15</v>
      </c>
      <c r="E174" s="6" t="s">
        <v>260</v>
      </c>
      <c r="F174" s="7">
        <v>1000</v>
      </c>
      <c r="G174" s="7">
        <v>0</v>
      </c>
      <c r="H174" s="7">
        <f>SUM(F174:G174)</f>
        <v>1000</v>
      </c>
      <c r="I174" s="4" t="s">
        <v>23</v>
      </c>
      <c r="J174" s="8" t="s">
        <v>261</v>
      </c>
      <c r="K174" s="4" t="s">
        <v>263</v>
      </c>
      <c r="L174" s="4">
        <v>4</v>
      </c>
      <c r="M174" s="4">
        <v>1200</v>
      </c>
      <c r="N174" s="4">
        <v>122</v>
      </c>
      <c r="O174" s="5">
        <v>42429</v>
      </c>
      <c r="P174" s="6" t="s">
        <v>94</v>
      </c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</row>
    <row r="175" spans="1:46" s="18" customFormat="1" ht="15.75" customHeight="1" x14ac:dyDescent="0.25">
      <c r="A175" s="16"/>
      <c r="B175" s="53">
        <v>164</v>
      </c>
      <c r="C175" s="44">
        <v>42429</v>
      </c>
      <c r="D175" s="6" t="s">
        <v>15</v>
      </c>
      <c r="E175" s="6" t="s">
        <v>265</v>
      </c>
      <c r="F175" s="7">
        <v>1373</v>
      </c>
      <c r="G175" s="7">
        <v>0</v>
      </c>
      <c r="H175" s="7">
        <f>SUM(F175:G175)</f>
        <v>1373</v>
      </c>
      <c r="I175" s="4" t="s">
        <v>23</v>
      </c>
      <c r="J175" s="8" t="s">
        <v>90</v>
      </c>
      <c r="K175" s="4" t="s">
        <v>264</v>
      </c>
      <c r="L175" s="4">
        <v>4</v>
      </c>
      <c r="M175" s="4">
        <v>1200</v>
      </c>
      <c r="N175" s="4">
        <v>122</v>
      </c>
      <c r="O175" s="5">
        <v>42429</v>
      </c>
      <c r="P175" s="6" t="s">
        <v>94</v>
      </c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</row>
    <row r="176" spans="1:46" s="18" customFormat="1" ht="15.75" customHeight="1" x14ac:dyDescent="0.25">
      <c r="A176" s="16"/>
      <c r="B176" s="53">
        <v>165</v>
      </c>
      <c r="C176" s="44">
        <v>42429</v>
      </c>
      <c r="D176" s="6" t="s">
        <v>15</v>
      </c>
      <c r="E176" s="6" t="s">
        <v>252</v>
      </c>
      <c r="F176" s="7">
        <v>206.89</v>
      </c>
      <c r="G176" s="7">
        <v>33.11</v>
      </c>
      <c r="H176" s="7">
        <v>240</v>
      </c>
      <c r="I176" s="4" t="s">
        <v>48</v>
      </c>
      <c r="J176" s="8" t="s">
        <v>66</v>
      </c>
      <c r="K176" s="4">
        <v>4331</v>
      </c>
      <c r="L176" s="4">
        <v>4</v>
      </c>
      <c r="M176" s="4">
        <v>2900</v>
      </c>
      <c r="N176" s="4">
        <v>296</v>
      </c>
      <c r="O176" s="5">
        <v>42429</v>
      </c>
      <c r="P176" s="6" t="s">
        <v>94</v>
      </c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</row>
    <row r="177" spans="2:46" s="23" customFormat="1" ht="15.75" customHeight="1" x14ac:dyDescent="0.15">
      <c r="B177" s="19"/>
      <c r="C177" s="56"/>
      <c r="D177" s="21"/>
      <c r="E177" s="21"/>
      <c r="F177" s="57"/>
      <c r="G177" s="57"/>
      <c r="H177" s="57"/>
      <c r="I177" s="19"/>
      <c r="J177" s="22"/>
      <c r="K177" s="19"/>
      <c r="L177" s="19"/>
      <c r="M177" s="19"/>
      <c r="N177" s="19"/>
      <c r="O177" s="20"/>
      <c r="P177" s="21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</row>
    <row r="178" spans="2:46" s="16" customFormat="1" x14ac:dyDescent="0.25">
      <c r="B178" s="94">
        <v>42064</v>
      </c>
      <c r="C178" s="94"/>
      <c r="D178" s="25" t="s">
        <v>57</v>
      </c>
      <c r="E178" s="25" t="s">
        <v>57</v>
      </c>
      <c r="I178" s="29" t="s">
        <v>57</v>
      </c>
      <c r="J178" s="22" t="s">
        <v>57</v>
      </c>
      <c r="K178" s="19" t="s">
        <v>57</v>
      </c>
      <c r="L178" s="19" t="s">
        <v>57</v>
      </c>
      <c r="M178" s="19" t="s">
        <v>57</v>
      </c>
      <c r="N178" s="19" t="s">
        <v>57</v>
      </c>
      <c r="O178" s="20" t="s">
        <v>57</v>
      </c>
      <c r="P178" s="21" t="s">
        <v>57</v>
      </c>
    </row>
    <row r="179" spans="2:46" s="16" customFormat="1" x14ac:dyDescent="0.25">
      <c r="B179" s="53">
        <v>166</v>
      </c>
      <c r="C179" s="44">
        <v>42430</v>
      </c>
      <c r="D179" s="6" t="s">
        <v>15</v>
      </c>
      <c r="E179" s="6" t="s">
        <v>270</v>
      </c>
      <c r="F179" s="7">
        <v>2400</v>
      </c>
      <c r="G179" s="7">
        <v>384</v>
      </c>
      <c r="H179" s="7">
        <f>SUM(F179:G179)</f>
        <v>2784</v>
      </c>
      <c r="I179" s="4" t="s">
        <v>271</v>
      </c>
      <c r="J179" s="8" t="s">
        <v>272</v>
      </c>
      <c r="K179" s="4">
        <v>188</v>
      </c>
      <c r="L179" s="4">
        <v>4</v>
      </c>
      <c r="M179" s="4">
        <v>3500</v>
      </c>
      <c r="N179" s="4">
        <v>355</v>
      </c>
      <c r="O179" s="5">
        <v>42430</v>
      </c>
      <c r="P179" s="6" t="s">
        <v>94</v>
      </c>
    </row>
    <row r="180" spans="2:46" s="16" customFormat="1" x14ac:dyDescent="0.25">
      <c r="B180" s="53">
        <v>167</v>
      </c>
      <c r="C180" s="44">
        <v>42430</v>
      </c>
      <c r="D180" s="6" t="s">
        <v>15</v>
      </c>
      <c r="E180" s="6" t="s">
        <v>274</v>
      </c>
      <c r="F180" s="7">
        <v>2795.54</v>
      </c>
      <c r="G180" s="7">
        <v>447.28</v>
      </c>
      <c r="H180" s="7">
        <f t="shared" ref="H180:H196" si="5">SUM(F180:G180)</f>
        <v>3242.8199999999997</v>
      </c>
      <c r="I180" s="4" t="s">
        <v>48</v>
      </c>
      <c r="J180" s="8" t="s">
        <v>273</v>
      </c>
      <c r="K180" s="4">
        <v>745</v>
      </c>
      <c r="L180" s="4">
        <v>4</v>
      </c>
      <c r="M180" s="4">
        <v>2400</v>
      </c>
      <c r="N180" s="4">
        <v>246</v>
      </c>
      <c r="O180" s="5">
        <v>42431</v>
      </c>
      <c r="P180" s="6" t="s">
        <v>94</v>
      </c>
    </row>
    <row r="181" spans="2:46" s="16" customFormat="1" x14ac:dyDescent="0.25">
      <c r="B181" s="53">
        <v>168</v>
      </c>
      <c r="C181" s="44">
        <v>42430</v>
      </c>
      <c r="D181" s="6" t="s">
        <v>15</v>
      </c>
      <c r="E181" s="6" t="s">
        <v>277</v>
      </c>
      <c r="F181" s="7">
        <v>459.75</v>
      </c>
      <c r="G181" s="7">
        <v>73.56</v>
      </c>
      <c r="H181" s="7">
        <f t="shared" si="5"/>
        <v>533.30999999999995</v>
      </c>
      <c r="I181" s="4" t="s">
        <v>48</v>
      </c>
      <c r="J181" s="8" t="s">
        <v>273</v>
      </c>
      <c r="K181" s="4">
        <v>746</v>
      </c>
      <c r="L181" s="4">
        <v>4</v>
      </c>
      <c r="M181" s="4">
        <v>2400</v>
      </c>
      <c r="N181" s="4">
        <v>246</v>
      </c>
      <c r="O181" s="5">
        <v>42431</v>
      </c>
      <c r="P181" s="6" t="s">
        <v>94</v>
      </c>
    </row>
    <row r="182" spans="2:46" s="16" customFormat="1" x14ac:dyDescent="0.25">
      <c r="B182" s="53">
        <v>169</v>
      </c>
      <c r="C182" s="44">
        <v>42430</v>
      </c>
      <c r="D182" s="6" t="s">
        <v>15</v>
      </c>
      <c r="E182" s="6" t="s">
        <v>276</v>
      </c>
      <c r="F182" s="7">
        <v>777.32</v>
      </c>
      <c r="G182" s="7">
        <v>124.37</v>
      </c>
      <c r="H182" s="7">
        <f t="shared" si="5"/>
        <v>901.69</v>
      </c>
      <c r="I182" s="4" t="s">
        <v>48</v>
      </c>
      <c r="J182" s="8" t="s">
        <v>273</v>
      </c>
      <c r="K182" s="4">
        <v>747</v>
      </c>
      <c r="L182" s="4">
        <v>4</v>
      </c>
      <c r="M182" s="4">
        <v>2400</v>
      </c>
      <c r="N182" s="4">
        <v>246</v>
      </c>
      <c r="O182" s="5">
        <v>42431</v>
      </c>
      <c r="P182" s="6" t="s">
        <v>94</v>
      </c>
    </row>
    <row r="183" spans="2:46" s="16" customFormat="1" x14ac:dyDescent="0.25">
      <c r="B183" s="53">
        <v>170</v>
      </c>
      <c r="C183" s="44">
        <v>42430</v>
      </c>
      <c r="D183" s="6" t="s">
        <v>15</v>
      </c>
      <c r="E183" s="6" t="s">
        <v>275</v>
      </c>
      <c r="F183" s="7">
        <v>1030.1400000000001</v>
      </c>
      <c r="G183" s="7">
        <v>164.82</v>
      </c>
      <c r="H183" s="7">
        <f t="shared" si="5"/>
        <v>1194.96</v>
      </c>
      <c r="I183" s="4" t="s">
        <v>48</v>
      </c>
      <c r="J183" s="8" t="s">
        <v>273</v>
      </c>
      <c r="K183" s="4">
        <v>748</v>
      </c>
      <c r="L183" s="4">
        <v>4</v>
      </c>
      <c r="M183" s="4">
        <v>2400</v>
      </c>
      <c r="N183" s="4">
        <v>246</v>
      </c>
      <c r="O183" s="5">
        <v>42431</v>
      </c>
      <c r="P183" s="6" t="s">
        <v>94</v>
      </c>
    </row>
    <row r="184" spans="2:46" s="16" customFormat="1" x14ac:dyDescent="0.25">
      <c r="B184" s="53">
        <v>171</v>
      </c>
      <c r="C184" s="44">
        <v>42430</v>
      </c>
      <c r="D184" s="6" t="s">
        <v>15</v>
      </c>
      <c r="E184" s="6" t="s">
        <v>278</v>
      </c>
      <c r="F184" s="7">
        <v>1430.13</v>
      </c>
      <c r="G184" s="7">
        <v>228.82</v>
      </c>
      <c r="H184" s="7">
        <f t="shared" si="5"/>
        <v>1658.95</v>
      </c>
      <c r="I184" s="4" t="s">
        <v>48</v>
      </c>
      <c r="J184" s="8" t="s">
        <v>273</v>
      </c>
      <c r="K184" s="4">
        <v>738</v>
      </c>
      <c r="L184" s="4">
        <v>4</v>
      </c>
      <c r="M184" s="4">
        <v>2400</v>
      </c>
      <c r="N184" s="4">
        <v>246</v>
      </c>
      <c r="O184" s="5">
        <v>42431</v>
      </c>
      <c r="P184" s="6" t="s">
        <v>94</v>
      </c>
    </row>
    <row r="185" spans="2:46" s="16" customFormat="1" x14ac:dyDescent="0.25">
      <c r="B185" s="53">
        <v>172</v>
      </c>
      <c r="C185" s="44">
        <v>42430</v>
      </c>
      <c r="D185" s="6" t="s">
        <v>15</v>
      </c>
      <c r="E185" s="6" t="s">
        <v>279</v>
      </c>
      <c r="F185" s="7">
        <v>5061.8999999999996</v>
      </c>
      <c r="G185" s="7">
        <v>809.9</v>
      </c>
      <c r="H185" s="7">
        <f t="shared" si="5"/>
        <v>5871.7999999999993</v>
      </c>
      <c r="I185" s="4" t="s">
        <v>48</v>
      </c>
      <c r="J185" s="8" t="s">
        <v>273</v>
      </c>
      <c r="K185" s="4">
        <v>739</v>
      </c>
      <c r="L185" s="4">
        <v>4</v>
      </c>
      <c r="M185" s="4">
        <v>2400</v>
      </c>
      <c r="N185" s="4">
        <v>246</v>
      </c>
      <c r="O185" s="5">
        <v>42431</v>
      </c>
      <c r="P185" s="6" t="s">
        <v>94</v>
      </c>
    </row>
    <row r="186" spans="2:46" s="16" customFormat="1" x14ac:dyDescent="0.25">
      <c r="B186" s="53">
        <v>173</v>
      </c>
      <c r="C186" s="44">
        <v>42430</v>
      </c>
      <c r="D186" s="6" t="s">
        <v>15</v>
      </c>
      <c r="E186" s="6" t="s">
        <v>276</v>
      </c>
      <c r="F186" s="7">
        <v>14000</v>
      </c>
      <c r="G186" s="7">
        <v>2240</v>
      </c>
      <c r="H186" s="7">
        <f t="shared" si="5"/>
        <v>16240</v>
      </c>
      <c r="I186" s="4" t="s">
        <v>48</v>
      </c>
      <c r="J186" s="8" t="s">
        <v>273</v>
      </c>
      <c r="K186" s="4">
        <v>740</v>
      </c>
      <c r="L186" s="4">
        <v>4</v>
      </c>
      <c r="M186" s="4">
        <v>2400</v>
      </c>
      <c r="N186" s="4">
        <v>246</v>
      </c>
      <c r="O186" s="5">
        <v>42431</v>
      </c>
      <c r="P186" s="6" t="s">
        <v>94</v>
      </c>
    </row>
    <row r="187" spans="2:46" s="16" customFormat="1" x14ac:dyDescent="0.25">
      <c r="B187" s="53">
        <v>174</v>
      </c>
      <c r="C187" s="44">
        <v>42430</v>
      </c>
      <c r="D187" s="6" t="s">
        <v>15</v>
      </c>
      <c r="E187" s="6" t="s">
        <v>280</v>
      </c>
      <c r="F187" s="7">
        <v>14000</v>
      </c>
      <c r="G187" s="7">
        <v>2240</v>
      </c>
      <c r="H187" s="7">
        <f>SUM(F187:G187)</f>
        <v>16240</v>
      </c>
      <c r="I187" s="4" t="s">
        <v>48</v>
      </c>
      <c r="J187" s="8" t="s">
        <v>273</v>
      </c>
      <c r="K187" s="4">
        <v>741</v>
      </c>
      <c r="L187" s="4">
        <v>4</v>
      </c>
      <c r="M187" s="4">
        <v>2400</v>
      </c>
      <c r="N187" s="4">
        <v>246</v>
      </c>
      <c r="O187" s="5">
        <v>42431</v>
      </c>
      <c r="P187" s="6" t="s">
        <v>94</v>
      </c>
    </row>
    <row r="188" spans="2:46" s="16" customFormat="1" x14ac:dyDescent="0.25">
      <c r="B188" s="53">
        <v>175</v>
      </c>
      <c r="C188" s="44">
        <v>42430</v>
      </c>
      <c r="D188" s="6" t="s">
        <v>15</v>
      </c>
      <c r="E188" s="6" t="s">
        <v>280</v>
      </c>
      <c r="F188" s="7">
        <v>9992.92</v>
      </c>
      <c r="G188" s="7">
        <v>1598.87</v>
      </c>
      <c r="H188" s="7">
        <f t="shared" si="5"/>
        <v>11591.79</v>
      </c>
      <c r="I188" s="4" t="s">
        <v>48</v>
      </c>
      <c r="J188" s="8" t="s">
        <v>273</v>
      </c>
      <c r="K188" s="4">
        <v>742</v>
      </c>
      <c r="L188" s="4">
        <v>4</v>
      </c>
      <c r="M188" s="4">
        <v>2400</v>
      </c>
      <c r="N188" s="4">
        <v>246</v>
      </c>
      <c r="O188" s="5">
        <v>42431</v>
      </c>
      <c r="P188" s="6" t="s">
        <v>94</v>
      </c>
    </row>
    <row r="189" spans="2:46" s="16" customFormat="1" x14ac:dyDescent="0.25">
      <c r="B189" s="53">
        <v>176</v>
      </c>
      <c r="C189" s="44">
        <v>42430</v>
      </c>
      <c r="D189" s="6" t="s">
        <v>15</v>
      </c>
      <c r="E189" s="6" t="s">
        <v>281</v>
      </c>
      <c r="F189" s="7">
        <v>10343.540000000001</v>
      </c>
      <c r="G189" s="7">
        <v>1654.963</v>
      </c>
      <c r="H189" s="7">
        <f t="shared" si="5"/>
        <v>11998.503000000001</v>
      </c>
      <c r="I189" s="4" t="s">
        <v>48</v>
      </c>
      <c r="J189" s="8" t="s">
        <v>273</v>
      </c>
      <c r="K189" s="4">
        <v>743</v>
      </c>
      <c r="L189" s="4">
        <v>4</v>
      </c>
      <c r="M189" s="4">
        <v>2400</v>
      </c>
      <c r="N189" s="4">
        <v>246</v>
      </c>
      <c r="O189" s="5">
        <v>42431</v>
      </c>
      <c r="P189" s="6" t="s">
        <v>94</v>
      </c>
    </row>
    <row r="190" spans="2:46" s="16" customFormat="1" x14ac:dyDescent="0.25">
      <c r="B190" s="53">
        <v>177</v>
      </c>
      <c r="C190" s="44">
        <v>42430</v>
      </c>
      <c r="D190" s="6" t="s">
        <v>15</v>
      </c>
      <c r="E190" s="6" t="s">
        <v>282</v>
      </c>
      <c r="F190" s="7">
        <v>17919.43</v>
      </c>
      <c r="G190" s="7">
        <v>2867.1</v>
      </c>
      <c r="H190" s="7">
        <f t="shared" si="5"/>
        <v>20786.53</v>
      </c>
      <c r="I190" s="4" t="s">
        <v>48</v>
      </c>
      <c r="J190" s="8" t="s">
        <v>273</v>
      </c>
      <c r="K190" s="4">
        <v>744</v>
      </c>
      <c r="L190" s="4">
        <v>4</v>
      </c>
      <c r="M190" s="4">
        <v>2400</v>
      </c>
      <c r="N190" s="4">
        <v>246</v>
      </c>
      <c r="O190" s="5">
        <v>42431</v>
      </c>
      <c r="P190" s="6" t="s">
        <v>94</v>
      </c>
    </row>
    <row r="191" spans="2:46" s="16" customFormat="1" x14ac:dyDescent="0.25">
      <c r="B191" s="53">
        <v>178</v>
      </c>
      <c r="C191" s="44">
        <v>42430</v>
      </c>
      <c r="D191" s="6" t="s">
        <v>15</v>
      </c>
      <c r="E191" s="6" t="s">
        <v>283</v>
      </c>
      <c r="F191" s="7">
        <v>12981.88</v>
      </c>
      <c r="G191" s="7">
        <v>2077.1</v>
      </c>
      <c r="H191" s="7">
        <f t="shared" si="5"/>
        <v>15058.98</v>
      </c>
      <c r="I191" s="4" t="s">
        <v>48</v>
      </c>
      <c r="J191" s="8" t="s">
        <v>273</v>
      </c>
      <c r="K191" s="4">
        <v>749</v>
      </c>
      <c r="L191" s="4">
        <v>4</v>
      </c>
      <c r="M191" s="4">
        <v>2400</v>
      </c>
      <c r="N191" s="4">
        <v>246</v>
      </c>
      <c r="O191" s="5">
        <v>42431</v>
      </c>
      <c r="P191" s="6" t="s">
        <v>94</v>
      </c>
    </row>
    <row r="192" spans="2:46" s="16" customFormat="1" x14ac:dyDescent="0.25">
      <c r="B192" s="53">
        <v>179</v>
      </c>
      <c r="C192" s="44">
        <v>42430</v>
      </c>
      <c r="D192" s="6" t="s">
        <v>15</v>
      </c>
      <c r="E192" s="6" t="s">
        <v>280</v>
      </c>
      <c r="F192" s="7">
        <v>3086.33</v>
      </c>
      <c r="G192" s="7">
        <v>493.81</v>
      </c>
      <c r="H192" s="7">
        <f t="shared" si="5"/>
        <v>3580.14</v>
      </c>
      <c r="I192" s="4" t="s">
        <v>48</v>
      </c>
      <c r="J192" s="8" t="s">
        <v>273</v>
      </c>
      <c r="K192" s="4">
        <v>750</v>
      </c>
      <c r="L192" s="4">
        <v>4</v>
      </c>
      <c r="M192" s="4">
        <v>2400</v>
      </c>
      <c r="N192" s="4">
        <v>246</v>
      </c>
      <c r="O192" s="5">
        <v>42431</v>
      </c>
      <c r="P192" s="6" t="s">
        <v>94</v>
      </c>
    </row>
    <row r="193" spans="2:16" s="16" customFormat="1" x14ac:dyDescent="0.25">
      <c r="B193" s="53">
        <v>180</v>
      </c>
      <c r="C193" s="44">
        <v>42430</v>
      </c>
      <c r="D193" s="6" t="s">
        <v>15</v>
      </c>
      <c r="E193" s="6" t="s">
        <v>282</v>
      </c>
      <c r="F193" s="7">
        <v>19500</v>
      </c>
      <c r="G193" s="7">
        <v>3120</v>
      </c>
      <c r="H193" s="7">
        <f t="shared" si="5"/>
        <v>22620</v>
      </c>
      <c r="I193" s="4" t="s">
        <v>48</v>
      </c>
      <c r="J193" s="8" t="s">
        <v>273</v>
      </c>
      <c r="K193" s="4">
        <v>751</v>
      </c>
      <c r="L193" s="4">
        <v>4</v>
      </c>
      <c r="M193" s="4">
        <v>2400</v>
      </c>
      <c r="N193" s="4">
        <v>246</v>
      </c>
      <c r="O193" s="5">
        <v>42431</v>
      </c>
      <c r="P193" s="6" t="s">
        <v>94</v>
      </c>
    </row>
    <row r="194" spans="2:16" s="16" customFormat="1" x14ac:dyDescent="0.25">
      <c r="B194" s="53">
        <v>181</v>
      </c>
      <c r="C194" s="44">
        <v>42431</v>
      </c>
      <c r="D194" s="6" t="s">
        <v>15</v>
      </c>
      <c r="E194" s="6" t="s">
        <v>16</v>
      </c>
      <c r="F194" s="7">
        <v>29397.99</v>
      </c>
      <c r="G194" s="7">
        <v>4703.67</v>
      </c>
      <c r="H194" s="7">
        <f t="shared" si="5"/>
        <v>34101.660000000003</v>
      </c>
      <c r="I194" s="4" t="s">
        <v>48</v>
      </c>
      <c r="J194" s="8" t="s">
        <v>12</v>
      </c>
      <c r="K194" s="4">
        <v>131110656111</v>
      </c>
      <c r="L194" s="4">
        <v>4</v>
      </c>
      <c r="M194" s="4">
        <v>3100</v>
      </c>
      <c r="N194" s="4">
        <v>311</v>
      </c>
      <c r="O194" s="5">
        <v>42431</v>
      </c>
      <c r="P194" s="6" t="s">
        <v>94</v>
      </c>
    </row>
    <row r="195" spans="2:16" s="16" customFormat="1" x14ac:dyDescent="0.25">
      <c r="B195" s="53">
        <v>182</v>
      </c>
      <c r="C195" s="44">
        <v>42431</v>
      </c>
      <c r="D195" s="6" t="s">
        <v>15</v>
      </c>
      <c r="E195" s="6" t="s">
        <v>17</v>
      </c>
      <c r="F195" s="7">
        <v>44698.080000000002</v>
      </c>
      <c r="G195" s="7">
        <v>7151.69</v>
      </c>
      <c r="H195" s="7">
        <f t="shared" si="5"/>
        <v>51849.770000000004</v>
      </c>
      <c r="I195" s="4" t="s">
        <v>48</v>
      </c>
      <c r="J195" s="8" t="s">
        <v>12</v>
      </c>
      <c r="K195" s="4">
        <v>131110656103</v>
      </c>
      <c r="L195" s="4">
        <v>4</v>
      </c>
      <c r="M195" s="4">
        <v>3100</v>
      </c>
      <c r="N195" s="4">
        <v>311</v>
      </c>
      <c r="O195" s="5">
        <v>42431</v>
      </c>
      <c r="P195" s="6" t="s">
        <v>94</v>
      </c>
    </row>
    <row r="196" spans="2:16" s="16" customFormat="1" x14ac:dyDescent="0.25">
      <c r="B196" s="53">
        <v>183</v>
      </c>
      <c r="C196" s="44">
        <v>42431</v>
      </c>
      <c r="D196" s="6" t="s">
        <v>10</v>
      </c>
      <c r="E196" s="6" t="s">
        <v>11</v>
      </c>
      <c r="F196" s="7">
        <v>1776.21</v>
      </c>
      <c r="G196" s="7">
        <v>284.18</v>
      </c>
      <c r="H196" s="7">
        <f t="shared" si="5"/>
        <v>2060.39</v>
      </c>
      <c r="I196" s="4" t="s">
        <v>48</v>
      </c>
      <c r="J196" s="8" t="s">
        <v>12</v>
      </c>
      <c r="K196" s="4">
        <v>131130755698</v>
      </c>
      <c r="L196" s="4">
        <v>2</v>
      </c>
      <c r="M196" s="4">
        <v>3100</v>
      </c>
      <c r="N196" s="4">
        <v>311</v>
      </c>
      <c r="O196" s="5">
        <v>42431</v>
      </c>
      <c r="P196" s="6" t="s">
        <v>94</v>
      </c>
    </row>
    <row r="197" spans="2:16" s="16" customFormat="1" x14ac:dyDescent="0.25">
      <c r="B197" s="53">
        <v>184</v>
      </c>
      <c r="C197" s="44">
        <v>42431</v>
      </c>
      <c r="D197" s="6" t="s">
        <v>10</v>
      </c>
      <c r="E197" s="6" t="s">
        <v>13</v>
      </c>
      <c r="F197" s="7">
        <f>H197/1.16</f>
        <v>947.41379310344837</v>
      </c>
      <c r="G197" s="7">
        <f>F197:F197*0.16</f>
        <v>151.58620689655174</v>
      </c>
      <c r="H197" s="7">
        <v>1099</v>
      </c>
      <c r="I197" s="4" t="s">
        <v>48</v>
      </c>
      <c r="J197" s="8" t="s">
        <v>14</v>
      </c>
      <c r="K197" s="4">
        <v>60316020068944</v>
      </c>
      <c r="L197" s="4">
        <v>2</v>
      </c>
      <c r="M197" s="4">
        <v>3100</v>
      </c>
      <c r="N197" s="4">
        <v>314</v>
      </c>
      <c r="O197" s="5">
        <v>42431</v>
      </c>
      <c r="P197" s="6" t="s">
        <v>94</v>
      </c>
    </row>
    <row r="198" spans="2:16" s="16" customFormat="1" x14ac:dyDescent="0.25">
      <c r="B198" s="53">
        <v>185</v>
      </c>
      <c r="C198" s="44">
        <v>42432</v>
      </c>
      <c r="D198" s="6" t="s">
        <v>15</v>
      </c>
      <c r="E198" s="6" t="s">
        <v>284</v>
      </c>
      <c r="F198" s="7">
        <v>3350</v>
      </c>
      <c r="G198" s="7">
        <v>536</v>
      </c>
      <c r="H198" s="7">
        <f t="shared" ref="H198:H234" si="6">SUM(F198:G198)</f>
        <v>3886</v>
      </c>
      <c r="I198" s="4" t="s">
        <v>48</v>
      </c>
      <c r="J198" s="8" t="s">
        <v>285</v>
      </c>
      <c r="K198" s="4">
        <v>2387</v>
      </c>
      <c r="L198" s="4">
        <v>4</v>
      </c>
      <c r="M198" s="4">
        <v>3500</v>
      </c>
      <c r="N198" s="4">
        <v>353</v>
      </c>
      <c r="O198" s="5">
        <v>42432</v>
      </c>
      <c r="P198" s="6" t="s">
        <v>94</v>
      </c>
    </row>
    <row r="199" spans="2:16" s="16" customFormat="1" x14ac:dyDescent="0.25">
      <c r="B199" s="53">
        <v>186</v>
      </c>
      <c r="C199" s="44">
        <v>42432</v>
      </c>
      <c r="D199" s="6" t="s">
        <v>15</v>
      </c>
      <c r="E199" s="6" t="s">
        <v>72</v>
      </c>
      <c r="F199" s="7">
        <v>18847.77</v>
      </c>
      <c r="G199" s="7">
        <v>3015.64</v>
      </c>
      <c r="H199" s="7">
        <f t="shared" si="6"/>
        <v>21863.41</v>
      </c>
      <c r="I199" s="4" t="s">
        <v>48</v>
      </c>
      <c r="J199" s="8" t="s">
        <v>26</v>
      </c>
      <c r="K199" s="4" t="s">
        <v>286</v>
      </c>
      <c r="L199" s="4">
        <v>4</v>
      </c>
      <c r="M199" s="4">
        <v>2700</v>
      </c>
      <c r="N199" s="4">
        <v>272</v>
      </c>
      <c r="O199" s="5">
        <v>42433</v>
      </c>
      <c r="P199" s="6" t="s">
        <v>94</v>
      </c>
    </row>
    <row r="200" spans="2:16" s="16" customFormat="1" x14ac:dyDescent="0.25">
      <c r="B200" s="53">
        <v>187</v>
      </c>
      <c r="C200" s="44">
        <v>42437</v>
      </c>
      <c r="D200" s="6" t="s">
        <v>15</v>
      </c>
      <c r="E200" s="6" t="s">
        <v>31</v>
      </c>
      <c r="F200" s="7">
        <v>2644.19</v>
      </c>
      <c r="G200" s="7">
        <v>423.07</v>
      </c>
      <c r="H200" s="7">
        <f t="shared" si="6"/>
        <v>3067.26</v>
      </c>
      <c r="I200" s="4" t="s">
        <v>48</v>
      </c>
      <c r="J200" s="8" t="s">
        <v>12</v>
      </c>
      <c r="K200" s="4">
        <v>12038780</v>
      </c>
      <c r="L200" s="4">
        <v>4</v>
      </c>
      <c r="M200" s="4">
        <v>3100</v>
      </c>
      <c r="N200" s="4">
        <v>311</v>
      </c>
      <c r="O200" s="5">
        <v>42437</v>
      </c>
      <c r="P200" s="6" t="s">
        <v>94</v>
      </c>
    </row>
    <row r="201" spans="2:16" s="16" customFormat="1" x14ac:dyDescent="0.25">
      <c r="B201" s="53">
        <v>188</v>
      </c>
      <c r="C201" s="44">
        <v>42437</v>
      </c>
      <c r="D201" s="6" t="s">
        <v>20</v>
      </c>
      <c r="E201" s="6" t="s">
        <v>287</v>
      </c>
      <c r="F201" s="7">
        <v>416.5</v>
      </c>
      <c r="G201" s="7">
        <v>66.64</v>
      </c>
      <c r="H201" s="7">
        <f t="shared" si="6"/>
        <v>483.14</v>
      </c>
      <c r="I201" s="4" t="s">
        <v>23</v>
      </c>
      <c r="J201" s="8" t="s">
        <v>51</v>
      </c>
      <c r="K201" s="4" t="s">
        <v>288</v>
      </c>
      <c r="L201" s="4">
        <v>3</v>
      </c>
      <c r="M201" s="4">
        <v>3800</v>
      </c>
      <c r="N201" s="4">
        <v>382</v>
      </c>
      <c r="O201" s="5">
        <v>42437</v>
      </c>
      <c r="P201" s="6" t="s">
        <v>94</v>
      </c>
    </row>
    <row r="202" spans="2:16" s="16" customFormat="1" x14ac:dyDescent="0.25">
      <c r="B202" s="53">
        <v>189</v>
      </c>
      <c r="C202" s="44">
        <v>42437</v>
      </c>
      <c r="D202" s="6" t="s">
        <v>289</v>
      </c>
      <c r="E202" s="6" t="s">
        <v>290</v>
      </c>
      <c r="F202" s="7">
        <v>101.09</v>
      </c>
      <c r="G202" s="7">
        <v>16.21</v>
      </c>
      <c r="H202" s="7">
        <f t="shared" si="6"/>
        <v>117.30000000000001</v>
      </c>
      <c r="I202" s="4" t="s">
        <v>23</v>
      </c>
      <c r="J202" s="8" t="s">
        <v>291</v>
      </c>
      <c r="K202" s="4" t="s">
        <v>292</v>
      </c>
      <c r="L202" s="4">
        <v>1</v>
      </c>
      <c r="M202" s="4">
        <v>3800</v>
      </c>
      <c r="N202" s="4">
        <v>382</v>
      </c>
      <c r="O202" s="5">
        <v>42437</v>
      </c>
      <c r="P202" s="6" t="s">
        <v>94</v>
      </c>
    </row>
    <row r="203" spans="2:16" s="16" customFormat="1" x14ac:dyDescent="0.25">
      <c r="B203" s="53">
        <v>190</v>
      </c>
      <c r="C203" s="44">
        <v>42437</v>
      </c>
      <c r="D203" s="6" t="s">
        <v>15</v>
      </c>
      <c r="E203" s="6" t="s">
        <v>293</v>
      </c>
      <c r="F203" s="7">
        <v>5922.75</v>
      </c>
      <c r="G203" s="7">
        <v>947.64</v>
      </c>
      <c r="H203" s="7">
        <f t="shared" si="6"/>
        <v>6870.39</v>
      </c>
      <c r="I203" s="4" t="s">
        <v>23</v>
      </c>
      <c r="J203" s="8" t="s">
        <v>294</v>
      </c>
      <c r="K203" s="4">
        <v>37404</v>
      </c>
      <c r="L203" s="4">
        <v>4</v>
      </c>
      <c r="M203" s="4">
        <v>2700</v>
      </c>
      <c r="N203" s="4">
        <v>272</v>
      </c>
      <c r="O203" s="5">
        <v>42439</v>
      </c>
      <c r="P203" s="6" t="s">
        <v>94</v>
      </c>
    </row>
    <row r="204" spans="2:16" s="16" customFormat="1" x14ac:dyDescent="0.25">
      <c r="B204" s="53">
        <v>191</v>
      </c>
      <c r="C204" s="44">
        <v>42438</v>
      </c>
      <c r="D204" s="6" t="s">
        <v>15</v>
      </c>
      <c r="E204" s="6" t="s">
        <v>295</v>
      </c>
      <c r="F204" s="7">
        <v>1916.99</v>
      </c>
      <c r="G204" s="7">
        <v>306.72000000000003</v>
      </c>
      <c r="H204" s="7">
        <f t="shared" si="6"/>
        <v>2223.71</v>
      </c>
      <c r="I204" s="4" t="s">
        <v>48</v>
      </c>
      <c r="J204" s="8" t="s">
        <v>22</v>
      </c>
      <c r="K204" s="4" t="s">
        <v>296</v>
      </c>
      <c r="L204" s="4">
        <v>4</v>
      </c>
      <c r="M204" s="4">
        <v>2400</v>
      </c>
      <c r="N204" s="4">
        <v>247</v>
      </c>
      <c r="O204" s="5">
        <v>42439</v>
      </c>
      <c r="P204" s="6" t="s">
        <v>94</v>
      </c>
    </row>
    <row r="205" spans="2:16" s="16" customFormat="1" x14ac:dyDescent="0.25">
      <c r="B205" s="53">
        <v>192</v>
      </c>
      <c r="C205" s="44">
        <v>42438</v>
      </c>
      <c r="D205" s="6" t="s">
        <v>15</v>
      </c>
      <c r="E205" s="6" t="s">
        <v>295</v>
      </c>
      <c r="F205" s="7">
        <v>550</v>
      </c>
      <c r="G205" s="7">
        <v>88</v>
      </c>
      <c r="H205" s="7">
        <f t="shared" si="6"/>
        <v>638</v>
      </c>
      <c r="I205" s="4" t="s">
        <v>48</v>
      </c>
      <c r="J205" s="8" t="s">
        <v>22</v>
      </c>
      <c r="K205" s="4" t="s">
        <v>297</v>
      </c>
      <c r="L205" s="4">
        <v>4</v>
      </c>
      <c r="M205" s="4">
        <v>3500</v>
      </c>
      <c r="N205" s="4">
        <v>351</v>
      </c>
      <c r="O205" s="5">
        <v>42439</v>
      </c>
      <c r="P205" s="6" t="s">
        <v>94</v>
      </c>
    </row>
    <row r="206" spans="2:16" s="16" customFormat="1" x14ac:dyDescent="0.25">
      <c r="B206" s="53">
        <v>193</v>
      </c>
      <c r="C206" s="44">
        <v>42440</v>
      </c>
      <c r="D206" s="6" t="s">
        <v>15</v>
      </c>
      <c r="E206" s="6" t="s">
        <v>33</v>
      </c>
      <c r="F206" s="7">
        <v>33945.78</v>
      </c>
      <c r="G206" s="7">
        <v>5431.32</v>
      </c>
      <c r="H206" s="7">
        <f t="shared" si="6"/>
        <v>39377.1</v>
      </c>
      <c r="I206" s="4" t="s">
        <v>48</v>
      </c>
      <c r="J206" s="8" t="s">
        <v>12</v>
      </c>
      <c r="K206" s="4">
        <v>12038812</v>
      </c>
      <c r="L206" s="4">
        <v>4</v>
      </c>
      <c r="M206" s="4">
        <v>3100</v>
      </c>
      <c r="N206" s="4">
        <v>311</v>
      </c>
      <c r="O206" s="5">
        <v>42440</v>
      </c>
      <c r="P206" s="6" t="s">
        <v>94</v>
      </c>
    </row>
    <row r="207" spans="2:16" s="16" customFormat="1" x14ac:dyDescent="0.25">
      <c r="B207" s="53">
        <v>194</v>
      </c>
      <c r="C207" s="44">
        <v>42440</v>
      </c>
      <c r="D207" s="6" t="s">
        <v>15</v>
      </c>
      <c r="E207" s="6" t="s">
        <v>30</v>
      </c>
      <c r="F207" s="7">
        <v>33912.410000000003</v>
      </c>
      <c r="G207" s="7">
        <v>5425.98</v>
      </c>
      <c r="H207" s="7">
        <f t="shared" si="6"/>
        <v>39338.39</v>
      </c>
      <c r="I207" s="4" t="s">
        <v>48</v>
      </c>
      <c r="J207" s="8" t="s">
        <v>12</v>
      </c>
      <c r="K207" s="4">
        <v>12038774</v>
      </c>
      <c r="L207" s="4">
        <v>4</v>
      </c>
      <c r="M207" s="4">
        <v>3100</v>
      </c>
      <c r="N207" s="4">
        <v>311</v>
      </c>
      <c r="O207" s="5">
        <v>42440</v>
      </c>
      <c r="P207" s="6" t="s">
        <v>94</v>
      </c>
    </row>
    <row r="208" spans="2:16" s="16" customFormat="1" x14ac:dyDescent="0.25">
      <c r="B208" s="53">
        <v>195</v>
      </c>
      <c r="C208" s="44">
        <v>42440</v>
      </c>
      <c r="D208" s="6" t="s">
        <v>15</v>
      </c>
      <c r="E208" s="6" t="s">
        <v>75</v>
      </c>
      <c r="F208" s="7">
        <v>1479</v>
      </c>
      <c r="G208" s="7">
        <v>236.64</v>
      </c>
      <c r="H208" s="7">
        <f t="shared" si="6"/>
        <v>1715.6399999999999</v>
      </c>
      <c r="I208" s="4" t="s">
        <v>48</v>
      </c>
      <c r="J208" s="8" t="s">
        <v>12</v>
      </c>
      <c r="K208" s="4">
        <v>12038807</v>
      </c>
      <c r="L208" s="4">
        <v>4</v>
      </c>
      <c r="M208" s="4">
        <v>3100</v>
      </c>
      <c r="N208" s="4">
        <v>311</v>
      </c>
      <c r="O208" s="5">
        <v>42440</v>
      </c>
      <c r="P208" s="6" t="s">
        <v>94</v>
      </c>
    </row>
    <row r="209" spans="2:16" s="16" customFormat="1" x14ac:dyDescent="0.25">
      <c r="B209" s="53">
        <v>196</v>
      </c>
      <c r="C209" s="44">
        <v>42440</v>
      </c>
      <c r="D209" s="6" t="s">
        <v>15</v>
      </c>
      <c r="E209" s="6" t="s">
        <v>29</v>
      </c>
      <c r="F209" s="7">
        <v>28420.73</v>
      </c>
      <c r="G209" s="7">
        <v>4547.3100000000004</v>
      </c>
      <c r="H209" s="7">
        <f t="shared" si="6"/>
        <v>32968.04</v>
      </c>
      <c r="I209" s="4" t="s">
        <v>48</v>
      </c>
      <c r="J209" s="8" t="s">
        <v>12</v>
      </c>
      <c r="K209" s="4">
        <v>12038760</v>
      </c>
      <c r="L209" s="4">
        <v>4</v>
      </c>
      <c r="M209" s="4">
        <v>3100</v>
      </c>
      <c r="N209" s="4">
        <v>311</v>
      </c>
      <c r="O209" s="5">
        <v>42440</v>
      </c>
      <c r="P209" s="6" t="s">
        <v>94</v>
      </c>
    </row>
    <row r="210" spans="2:16" s="16" customFormat="1" x14ac:dyDescent="0.25">
      <c r="B210" s="53">
        <v>197</v>
      </c>
      <c r="C210" s="44">
        <v>42440</v>
      </c>
      <c r="D210" s="6" t="s">
        <v>15</v>
      </c>
      <c r="E210" s="6" t="s">
        <v>32</v>
      </c>
      <c r="F210" s="7">
        <v>17398.66</v>
      </c>
      <c r="G210" s="7">
        <v>2783.78</v>
      </c>
      <c r="H210" s="7">
        <f t="shared" si="6"/>
        <v>20182.439999999999</v>
      </c>
      <c r="I210" s="4" t="s">
        <v>48</v>
      </c>
      <c r="J210" s="8" t="s">
        <v>12</v>
      </c>
      <c r="K210" s="4">
        <v>12038811</v>
      </c>
      <c r="L210" s="4">
        <v>4</v>
      </c>
      <c r="M210" s="4">
        <v>3100</v>
      </c>
      <c r="N210" s="4">
        <v>311</v>
      </c>
      <c r="O210" s="5">
        <v>42440</v>
      </c>
      <c r="P210" s="6" t="s">
        <v>94</v>
      </c>
    </row>
    <row r="211" spans="2:16" s="16" customFormat="1" x14ac:dyDescent="0.25">
      <c r="B211" s="53">
        <v>198</v>
      </c>
      <c r="C211" s="44">
        <v>42443</v>
      </c>
      <c r="D211" s="6" t="s">
        <v>15</v>
      </c>
      <c r="E211" s="6" t="s">
        <v>298</v>
      </c>
      <c r="F211" s="7">
        <v>35680</v>
      </c>
      <c r="G211" s="7">
        <v>5708.8</v>
      </c>
      <c r="H211" s="7">
        <f t="shared" si="6"/>
        <v>41388.800000000003</v>
      </c>
      <c r="I211" s="4" t="s">
        <v>48</v>
      </c>
      <c r="J211" s="8" t="s">
        <v>179</v>
      </c>
      <c r="K211" s="4">
        <v>541</v>
      </c>
      <c r="L211" s="4">
        <v>4</v>
      </c>
      <c r="M211" s="4">
        <v>3500</v>
      </c>
      <c r="N211" s="4">
        <v>351</v>
      </c>
      <c r="O211" s="5">
        <v>42443</v>
      </c>
      <c r="P211" s="6" t="s">
        <v>94</v>
      </c>
    </row>
    <row r="212" spans="2:16" s="16" customFormat="1" x14ac:dyDescent="0.25">
      <c r="B212" s="53">
        <v>199</v>
      </c>
      <c r="C212" s="44">
        <v>42443</v>
      </c>
      <c r="D212" s="6" t="s">
        <v>10</v>
      </c>
      <c r="E212" s="6" t="s">
        <v>365</v>
      </c>
      <c r="F212" s="7">
        <v>60059</v>
      </c>
      <c r="G212" s="7">
        <v>0</v>
      </c>
      <c r="H212" s="7">
        <f t="shared" si="6"/>
        <v>60059</v>
      </c>
      <c r="I212" s="4" t="s">
        <v>48</v>
      </c>
      <c r="J212" s="8" t="s">
        <v>53</v>
      </c>
      <c r="K212" s="4">
        <v>164111149</v>
      </c>
      <c r="L212" s="4">
        <v>2</v>
      </c>
      <c r="M212" s="4">
        <v>3900</v>
      </c>
      <c r="N212" s="4">
        <v>392</v>
      </c>
      <c r="O212" s="5">
        <v>42443</v>
      </c>
      <c r="P212" s="6" t="s">
        <v>94</v>
      </c>
    </row>
    <row r="213" spans="2:16" s="16" customFormat="1" x14ac:dyDescent="0.25">
      <c r="B213" s="53">
        <v>200</v>
      </c>
      <c r="C213" s="44">
        <v>42444</v>
      </c>
      <c r="D213" s="6" t="s">
        <v>15</v>
      </c>
      <c r="E213" s="6" t="s">
        <v>299</v>
      </c>
      <c r="F213" s="7">
        <v>1926</v>
      </c>
      <c r="G213" s="7">
        <v>0</v>
      </c>
      <c r="H213" s="7">
        <f t="shared" si="6"/>
        <v>1926</v>
      </c>
      <c r="I213" s="4" t="s">
        <v>23</v>
      </c>
      <c r="J213" s="8" t="s">
        <v>300</v>
      </c>
      <c r="K213" s="4" t="s">
        <v>301</v>
      </c>
      <c r="L213" s="4">
        <v>4</v>
      </c>
      <c r="M213" s="4">
        <v>1200</v>
      </c>
      <c r="N213" s="4">
        <v>122</v>
      </c>
      <c r="O213" s="5">
        <v>42444</v>
      </c>
      <c r="P213" s="6" t="s">
        <v>94</v>
      </c>
    </row>
    <row r="214" spans="2:16" s="16" customFormat="1" x14ac:dyDescent="0.25">
      <c r="B214" s="53">
        <v>201</v>
      </c>
      <c r="C214" s="44">
        <v>42444</v>
      </c>
      <c r="D214" s="6" t="s">
        <v>15</v>
      </c>
      <c r="E214" s="6" t="s">
        <v>258</v>
      </c>
      <c r="F214" s="7">
        <v>1500</v>
      </c>
      <c r="G214" s="7">
        <v>0</v>
      </c>
      <c r="H214" s="7">
        <f t="shared" si="6"/>
        <v>1500</v>
      </c>
      <c r="I214" s="4" t="s">
        <v>23</v>
      </c>
      <c r="J214" s="8" t="s">
        <v>304</v>
      </c>
      <c r="K214" s="4" t="s">
        <v>302</v>
      </c>
      <c r="L214" s="4">
        <v>4</v>
      </c>
      <c r="M214" s="4">
        <v>2200</v>
      </c>
      <c r="N214" s="4">
        <v>221</v>
      </c>
      <c r="O214" s="5">
        <v>42444</v>
      </c>
      <c r="P214" s="6" t="s">
        <v>94</v>
      </c>
    </row>
    <row r="215" spans="2:16" s="16" customFormat="1" x14ac:dyDescent="0.25">
      <c r="B215" s="53">
        <v>202</v>
      </c>
      <c r="C215" s="44">
        <v>42444</v>
      </c>
      <c r="D215" s="6" t="s">
        <v>15</v>
      </c>
      <c r="E215" s="6" t="s">
        <v>306</v>
      </c>
      <c r="F215" s="7">
        <v>900</v>
      </c>
      <c r="G215" s="7">
        <v>0</v>
      </c>
      <c r="H215" s="7">
        <f t="shared" si="6"/>
        <v>900</v>
      </c>
      <c r="I215" s="4" t="s">
        <v>23</v>
      </c>
      <c r="J215" s="8" t="s">
        <v>305</v>
      </c>
      <c r="K215" s="4">
        <v>127</v>
      </c>
      <c r="L215" s="4">
        <v>4</v>
      </c>
      <c r="M215" s="4">
        <v>3500</v>
      </c>
      <c r="N215" s="4">
        <v>357</v>
      </c>
      <c r="O215" s="5">
        <v>42444</v>
      </c>
      <c r="P215" s="6" t="s">
        <v>94</v>
      </c>
    </row>
    <row r="216" spans="2:16" s="16" customFormat="1" x14ac:dyDescent="0.25">
      <c r="B216" s="53">
        <v>203</v>
      </c>
      <c r="C216" s="44">
        <v>42444</v>
      </c>
      <c r="D216" s="6" t="s">
        <v>15</v>
      </c>
      <c r="E216" s="6" t="s">
        <v>366</v>
      </c>
      <c r="F216" s="7">
        <v>5850</v>
      </c>
      <c r="G216" s="7">
        <v>0</v>
      </c>
      <c r="H216" s="7">
        <f t="shared" si="6"/>
        <v>5850</v>
      </c>
      <c r="I216" s="4" t="s">
        <v>367</v>
      </c>
      <c r="J216" s="8" t="s">
        <v>368</v>
      </c>
      <c r="K216" s="4" t="s">
        <v>65</v>
      </c>
      <c r="L216" s="4">
        <v>4</v>
      </c>
      <c r="M216" s="4">
        <v>1300</v>
      </c>
      <c r="N216" s="4">
        <v>133</v>
      </c>
      <c r="O216" s="5">
        <v>42444</v>
      </c>
      <c r="P216" s="6" t="s">
        <v>94</v>
      </c>
    </row>
    <row r="217" spans="2:16" s="16" customFormat="1" x14ac:dyDescent="0.25">
      <c r="B217" s="53">
        <v>204</v>
      </c>
      <c r="C217" s="44">
        <v>42445</v>
      </c>
      <c r="D217" s="6" t="s">
        <v>15</v>
      </c>
      <c r="E217" s="6" t="s">
        <v>293</v>
      </c>
      <c r="F217" s="7">
        <v>268.08</v>
      </c>
      <c r="G217" s="7">
        <v>42.892800000000001</v>
      </c>
      <c r="H217" s="7">
        <f t="shared" si="6"/>
        <v>310.97280000000001</v>
      </c>
      <c r="I217" s="4" t="s">
        <v>23</v>
      </c>
      <c r="J217" s="8" t="s">
        <v>294</v>
      </c>
      <c r="K217" s="4">
        <v>53914</v>
      </c>
      <c r="L217" s="4">
        <v>4</v>
      </c>
      <c r="M217" s="4">
        <v>2700</v>
      </c>
      <c r="N217" s="4">
        <v>272</v>
      </c>
      <c r="O217" s="5">
        <v>42445</v>
      </c>
      <c r="P217" s="6" t="s">
        <v>94</v>
      </c>
    </row>
    <row r="218" spans="2:16" s="16" customFormat="1" x14ac:dyDescent="0.25">
      <c r="B218" s="53">
        <v>205</v>
      </c>
      <c r="C218" s="44">
        <v>42445</v>
      </c>
      <c r="D218" s="6" t="s">
        <v>20</v>
      </c>
      <c r="E218" s="6" t="s">
        <v>310</v>
      </c>
      <c r="F218" s="7">
        <v>987.07</v>
      </c>
      <c r="G218" s="7">
        <v>157.93</v>
      </c>
      <c r="H218" s="7">
        <f t="shared" si="6"/>
        <v>1145</v>
      </c>
      <c r="I218" s="4" t="s">
        <v>307</v>
      </c>
      <c r="J218" s="8" t="s">
        <v>42</v>
      </c>
      <c r="K218" s="4" t="s">
        <v>308</v>
      </c>
      <c r="L218" s="4">
        <v>3</v>
      </c>
      <c r="M218" s="4">
        <v>4100</v>
      </c>
      <c r="N218" s="4">
        <v>411</v>
      </c>
      <c r="O218" s="5">
        <v>42445</v>
      </c>
      <c r="P218" s="6" t="s">
        <v>94</v>
      </c>
    </row>
    <row r="219" spans="2:16" s="16" customFormat="1" x14ac:dyDescent="0.25">
      <c r="B219" s="53">
        <v>206</v>
      </c>
      <c r="C219" s="44">
        <v>42445</v>
      </c>
      <c r="D219" s="6" t="s">
        <v>21</v>
      </c>
      <c r="E219" s="38" t="s">
        <v>311</v>
      </c>
      <c r="F219" s="7">
        <v>6714.66</v>
      </c>
      <c r="G219" s="7">
        <v>1074.3399999999999</v>
      </c>
      <c r="H219" s="7">
        <f t="shared" si="6"/>
        <v>7789</v>
      </c>
      <c r="I219" s="4" t="s">
        <v>307</v>
      </c>
      <c r="J219" s="8" t="s">
        <v>42</v>
      </c>
      <c r="K219" s="4" t="s">
        <v>309</v>
      </c>
      <c r="L219" s="4">
        <v>3</v>
      </c>
      <c r="M219" s="4">
        <v>4100</v>
      </c>
      <c r="N219" s="4">
        <v>411</v>
      </c>
      <c r="O219" s="5">
        <v>42445</v>
      </c>
      <c r="P219" s="6" t="s">
        <v>94</v>
      </c>
    </row>
    <row r="220" spans="2:16" s="16" customFormat="1" x14ac:dyDescent="0.25">
      <c r="B220" s="53">
        <v>207</v>
      </c>
      <c r="C220" s="44">
        <v>42445</v>
      </c>
      <c r="D220" s="6" t="s">
        <v>15</v>
      </c>
      <c r="E220" s="6" t="s">
        <v>312</v>
      </c>
      <c r="F220" s="7">
        <v>3017.24</v>
      </c>
      <c r="G220" s="7">
        <v>482.76</v>
      </c>
      <c r="H220" s="7">
        <f t="shared" si="6"/>
        <v>3500</v>
      </c>
      <c r="I220" s="4" t="s">
        <v>314</v>
      </c>
      <c r="J220" s="8" t="s">
        <v>49</v>
      </c>
      <c r="K220" s="4">
        <v>777</v>
      </c>
      <c r="L220" s="4">
        <v>1</v>
      </c>
      <c r="M220" s="4">
        <v>2900</v>
      </c>
      <c r="N220" s="4">
        <v>296</v>
      </c>
      <c r="O220" s="5">
        <v>42445</v>
      </c>
      <c r="P220" s="6" t="s">
        <v>94</v>
      </c>
    </row>
    <row r="221" spans="2:16" s="16" customFormat="1" x14ac:dyDescent="0.25">
      <c r="B221" s="53">
        <v>208</v>
      </c>
      <c r="C221" s="44">
        <v>42445</v>
      </c>
      <c r="D221" s="6" t="s">
        <v>15</v>
      </c>
      <c r="E221" s="6" t="s">
        <v>313</v>
      </c>
      <c r="F221" s="7">
        <v>7586.21</v>
      </c>
      <c r="G221" s="7">
        <v>1213.79</v>
      </c>
      <c r="H221" s="7">
        <f t="shared" si="6"/>
        <v>8800</v>
      </c>
      <c r="I221" s="4" t="s">
        <v>314</v>
      </c>
      <c r="J221" s="8" t="s">
        <v>49</v>
      </c>
      <c r="K221" s="4">
        <v>778</v>
      </c>
      <c r="L221" s="4">
        <v>4</v>
      </c>
      <c r="M221" s="4">
        <v>2900</v>
      </c>
      <c r="N221" s="4">
        <v>296</v>
      </c>
      <c r="O221" s="5">
        <v>42445</v>
      </c>
      <c r="P221" s="6" t="s">
        <v>94</v>
      </c>
    </row>
    <row r="222" spans="2:16" s="16" customFormat="1" x14ac:dyDescent="0.25">
      <c r="B222" s="53">
        <v>209</v>
      </c>
      <c r="C222" s="44">
        <v>42445</v>
      </c>
      <c r="D222" s="6" t="s">
        <v>15</v>
      </c>
      <c r="E222" s="6" t="s">
        <v>18</v>
      </c>
      <c r="F222" s="7">
        <v>5307.72</v>
      </c>
      <c r="G222" s="7">
        <v>849.23</v>
      </c>
      <c r="H222" s="7">
        <f t="shared" si="6"/>
        <v>6156.9500000000007</v>
      </c>
      <c r="I222" s="4" t="s">
        <v>48</v>
      </c>
      <c r="J222" s="8" t="s">
        <v>12</v>
      </c>
      <c r="K222" s="4">
        <v>11970609</v>
      </c>
      <c r="L222" s="4">
        <v>4</v>
      </c>
      <c r="M222" s="4">
        <v>3100</v>
      </c>
      <c r="N222" s="4">
        <v>311</v>
      </c>
      <c r="O222" s="5">
        <v>42446</v>
      </c>
      <c r="P222" s="6" t="s">
        <v>94</v>
      </c>
    </row>
    <row r="223" spans="2:16" s="16" customFormat="1" x14ac:dyDescent="0.25">
      <c r="B223" s="53">
        <v>210</v>
      </c>
      <c r="C223" s="44">
        <v>42446</v>
      </c>
      <c r="D223" s="6" t="s">
        <v>15</v>
      </c>
      <c r="E223" s="6" t="s">
        <v>37</v>
      </c>
      <c r="F223" s="7">
        <v>4803.07</v>
      </c>
      <c r="G223" s="7">
        <v>768.49</v>
      </c>
      <c r="H223" s="7">
        <f t="shared" si="6"/>
        <v>5571.5599999999995</v>
      </c>
      <c r="I223" s="4" t="s">
        <v>48</v>
      </c>
      <c r="J223" s="8" t="s">
        <v>12</v>
      </c>
      <c r="K223" s="4">
        <v>12069877</v>
      </c>
      <c r="L223" s="4">
        <v>4</v>
      </c>
      <c r="M223" s="4">
        <v>3100</v>
      </c>
      <c r="N223" s="4">
        <v>311</v>
      </c>
      <c r="O223" s="5">
        <v>42446</v>
      </c>
      <c r="P223" s="6" t="s">
        <v>94</v>
      </c>
    </row>
    <row r="224" spans="2:16" s="16" customFormat="1" x14ac:dyDescent="0.25">
      <c r="B224" s="53">
        <v>211</v>
      </c>
      <c r="C224" s="44">
        <v>42446</v>
      </c>
      <c r="D224" s="6" t="s">
        <v>15</v>
      </c>
      <c r="E224" s="6" t="s">
        <v>37</v>
      </c>
      <c r="F224" s="39">
        <v>27454.959999999999</v>
      </c>
      <c r="G224" s="39">
        <v>4392.79</v>
      </c>
      <c r="H224" s="39">
        <f t="shared" si="6"/>
        <v>31847.75</v>
      </c>
      <c r="I224" s="4" t="s">
        <v>48</v>
      </c>
      <c r="J224" s="8" t="s">
        <v>12</v>
      </c>
      <c r="K224" s="37">
        <v>12069879</v>
      </c>
      <c r="L224" s="4">
        <v>4</v>
      </c>
      <c r="M224" s="4">
        <v>3100</v>
      </c>
      <c r="N224" s="4">
        <v>311</v>
      </c>
      <c r="O224" s="5">
        <v>42446</v>
      </c>
      <c r="P224" s="6" t="s">
        <v>94</v>
      </c>
    </row>
    <row r="225" spans="2:16" s="16" customFormat="1" x14ac:dyDescent="0.25">
      <c r="B225" s="53">
        <v>212</v>
      </c>
      <c r="C225" s="44">
        <v>42446</v>
      </c>
      <c r="D225" s="6" t="s">
        <v>15</v>
      </c>
      <c r="E225" s="6" t="s">
        <v>36</v>
      </c>
      <c r="F225" s="7">
        <v>5631.1</v>
      </c>
      <c r="G225" s="7">
        <v>900.97</v>
      </c>
      <c r="H225" s="7">
        <f t="shared" si="6"/>
        <v>6532.0700000000006</v>
      </c>
      <c r="I225" s="4" t="s">
        <v>48</v>
      </c>
      <c r="J225" s="8" t="s">
        <v>12</v>
      </c>
      <c r="K225" s="4">
        <v>12069880</v>
      </c>
      <c r="L225" s="4">
        <v>4</v>
      </c>
      <c r="M225" s="4">
        <v>3100</v>
      </c>
      <c r="N225" s="4">
        <v>311</v>
      </c>
      <c r="O225" s="5">
        <v>42446</v>
      </c>
      <c r="P225" s="6" t="s">
        <v>94</v>
      </c>
    </row>
    <row r="226" spans="2:16" s="16" customFormat="1" x14ac:dyDescent="0.25">
      <c r="B226" s="53">
        <v>213</v>
      </c>
      <c r="C226" s="44">
        <v>42446</v>
      </c>
      <c r="D226" s="6" t="s">
        <v>15</v>
      </c>
      <c r="E226" s="6" t="s">
        <v>39</v>
      </c>
      <c r="F226" s="7">
        <v>4121.18</v>
      </c>
      <c r="G226" s="7">
        <v>659.39</v>
      </c>
      <c r="H226" s="7">
        <f t="shared" si="6"/>
        <v>4780.5700000000006</v>
      </c>
      <c r="I226" s="4" t="s">
        <v>48</v>
      </c>
      <c r="J226" s="8" t="s">
        <v>12</v>
      </c>
      <c r="K226" s="4">
        <v>12069888</v>
      </c>
      <c r="L226" s="4">
        <v>4</v>
      </c>
      <c r="M226" s="4">
        <v>3100</v>
      </c>
      <c r="N226" s="4">
        <v>311</v>
      </c>
      <c r="O226" s="5">
        <v>42446</v>
      </c>
      <c r="P226" s="6" t="s">
        <v>94</v>
      </c>
    </row>
    <row r="227" spans="2:16" s="16" customFormat="1" x14ac:dyDescent="0.25">
      <c r="B227" s="53">
        <v>214</v>
      </c>
      <c r="C227" s="44">
        <v>42446</v>
      </c>
      <c r="D227" s="6" t="s">
        <v>15</v>
      </c>
      <c r="E227" s="6" t="s">
        <v>63</v>
      </c>
      <c r="F227" s="7">
        <v>4471.99</v>
      </c>
      <c r="G227" s="7">
        <v>715.51</v>
      </c>
      <c r="H227" s="7">
        <f t="shared" si="6"/>
        <v>5187.5</v>
      </c>
      <c r="I227" s="4" t="s">
        <v>48</v>
      </c>
      <c r="J227" s="8" t="s">
        <v>12</v>
      </c>
      <c r="K227" s="4">
        <v>12069889</v>
      </c>
      <c r="L227" s="4">
        <v>4</v>
      </c>
      <c r="M227" s="4">
        <v>3100</v>
      </c>
      <c r="N227" s="4">
        <v>311</v>
      </c>
      <c r="O227" s="5">
        <v>42446</v>
      </c>
      <c r="P227" s="6" t="s">
        <v>94</v>
      </c>
    </row>
    <row r="228" spans="2:16" s="16" customFormat="1" x14ac:dyDescent="0.25">
      <c r="B228" s="53">
        <v>215</v>
      </c>
      <c r="C228" s="44">
        <v>42446</v>
      </c>
      <c r="D228" s="6" t="s">
        <v>15</v>
      </c>
      <c r="E228" s="6" t="s">
        <v>61</v>
      </c>
      <c r="F228" s="7">
        <v>3849.29</v>
      </c>
      <c r="G228" s="7">
        <v>615.88</v>
      </c>
      <c r="H228" s="7">
        <f t="shared" si="6"/>
        <v>4465.17</v>
      </c>
      <c r="I228" s="4" t="s">
        <v>48</v>
      </c>
      <c r="J228" s="8" t="s">
        <v>12</v>
      </c>
      <c r="K228" s="4">
        <v>12068890</v>
      </c>
      <c r="L228" s="4">
        <v>4</v>
      </c>
      <c r="M228" s="4">
        <v>3100</v>
      </c>
      <c r="N228" s="4">
        <v>311</v>
      </c>
      <c r="O228" s="5">
        <v>42446</v>
      </c>
      <c r="P228" s="6" t="s">
        <v>94</v>
      </c>
    </row>
    <row r="229" spans="2:16" s="16" customFormat="1" x14ac:dyDescent="0.25">
      <c r="B229" s="53">
        <v>216</v>
      </c>
      <c r="C229" s="44">
        <v>42446</v>
      </c>
      <c r="D229" s="6" t="s">
        <v>15</v>
      </c>
      <c r="E229" s="6" t="s">
        <v>54</v>
      </c>
      <c r="F229" s="7">
        <v>1646.37</v>
      </c>
      <c r="G229" s="7">
        <v>263.41000000000003</v>
      </c>
      <c r="H229" s="7">
        <f t="shared" si="6"/>
        <v>1909.78</v>
      </c>
      <c r="I229" s="4" t="s">
        <v>48</v>
      </c>
      <c r="J229" s="8" t="s">
        <v>12</v>
      </c>
      <c r="K229" s="4">
        <v>12068893</v>
      </c>
      <c r="L229" s="4">
        <v>4</v>
      </c>
      <c r="M229" s="4">
        <v>3100</v>
      </c>
      <c r="N229" s="4">
        <v>311</v>
      </c>
      <c r="O229" s="5">
        <v>42446</v>
      </c>
      <c r="P229" s="6" t="s">
        <v>94</v>
      </c>
    </row>
    <row r="230" spans="2:16" s="16" customFormat="1" x14ac:dyDescent="0.25">
      <c r="B230" s="53">
        <v>217</v>
      </c>
      <c r="C230" s="44">
        <v>42446</v>
      </c>
      <c r="D230" s="6" t="s">
        <v>15</v>
      </c>
      <c r="E230" s="6" t="s">
        <v>40</v>
      </c>
      <c r="F230" s="7">
        <v>10314</v>
      </c>
      <c r="G230" s="7">
        <v>0</v>
      </c>
      <c r="H230" s="7">
        <f t="shared" si="6"/>
        <v>10314</v>
      </c>
      <c r="I230" s="4" t="s">
        <v>48</v>
      </c>
      <c r="J230" s="8" t="s">
        <v>12</v>
      </c>
      <c r="K230" s="4">
        <v>12069897</v>
      </c>
      <c r="L230" s="4">
        <v>4</v>
      </c>
      <c r="M230" s="4">
        <v>3100</v>
      </c>
      <c r="N230" s="4">
        <v>311</v>
      </c>
      <c r="O230" s="5">
        <v>42446</v>
      </c>
      <c r="P230" s="6" t="s">
        <v>94</v>
      </c>
    </row>
    <row r="231" spans="2:16" s="16" customFormat="1" x14ac:dyDescent="0.25">
      <c r="B231" s="53">
        <v>218</v>
      </c>
      <c r="C231" s="44">
        <v>42446</v>
      </c>
      <c r="D231" s="6" t="s">
        <v>15</v>
      </c>
      <c r="E231" s="6" t="s">
        <v>56</v>
      </c>
      <c r="F231" s="7">
        <v>17455.45</v>
      </c>
      <c r="G231" s="7">
        <v>2792.87</v>
      </c>
      <c r="H231" s="7">
        <f t="shared" si="6"/>
        <v>20248.32</v>
      </c>
      <c r="I231" s="4" t="s">
        <v>48</v>
      </c>
      <c r="J231" s="8" t="s">
        <v>12</v>
      </c>
      <c r="K231" s="4">
        <v>12069905</v>
      </c>
      <c r="L231" s="4">
        <v>4</v>
      </c>
      <c r="M231" s="4">
        <v>3100</v>
      </c>
      <c r="N231" s="4">
        <v>311</v>
      </c>
      <c r="O231" s="5">
        <v>42446</v>
      </c>
      <c r="P231" s="6" t="s">
        <v>94</v>
      </c>
    </row>
    <row r="232" spans="2:16" s="16" customFormat="1" x14ac:dyDescent="0.25">
      <c r="B232" s="53">
        <v>219</v>
      </c>
      <c r="C232" s="44">
        <v>42446</v>
      </c>
      <c r="D232" s="6" t="s">
        <v>15</v>
      </c>
      <c r="E232" s="6" t="s">
        <v>55</v>
      </c>
      <c r="F232" s="7">
        <v>17108.68</v>
      </c>
      <c r="G232" s="7">
        <v>2737.39</v>
      </c>
      <c r="H232" s="7">
        <f t="shared" si="6"/>
        <v>19846.07</v>
      </c>
      <c r="I232" s="4" t="s">
        <v>48</v>
      </c>
      <c r="J232" s="8" t="s">
        <v>12</v>
      </c>
      <c r="K232" s="4">
        <v>12069906</v>
      </c>
      <c r="L232" s="4">
        <v>4</v>
      </c>
      <c r="M232" s="4">
        <v>3100</v>
      </c>
      <c r="N232" s="4">
        <v>311</v>
      </c>
      <c r="O232" s="5">
        <v>42446</v>
      </c>
      <c r="P232" s="6" t="s">
        <v>94</v>
      </c>
    </row>
    <row r="233" spans="2:16" s="16" customFormat="1" x14ac:dyDescent="0.25">
      <c r="B233" s="53">
        <v>220</v>
      </c>
      <c r="C233" s="44">
        <v>42446</v>
      </c>
      <c r="D233" s="6" t="s">
        <v>20</v>
      </c>
      <c r="E233" s="6" t="s">
        <v>315</v>
      </c>
      <c r="F233" s="7">
        <v>141.36000000000001</v>
      </c>
      <c r="G233" s="7">
        <v>22.62</v>
      </c>
      <c r="H233" s="7">
        <f t="shared" si="6"/>
        <v>163.98000000000002</v>
      </c>
      <c r="I233" s="4" t="s">
        <v>23</v>
      </c>
      <c r="J233" s="8" t="s">
        <v>316</v>
      </c>
      <c r="K233" s="4" t="s">
        <v>317</v>
      </c>
      <c r="L233" s="4">
        <v>3</v>
      </c>
      <c r="M233" s="4">
        <v>3800</v>
      </c>
      <c r="N233" s="4">
        <v>382</v>
      </c>
      <c r="O233" s="5">
        <v>42447</v>
      </c>
      <c r="P233" s="6" t="s">
        <v>94</v>
      </c>
    </row>
    <row r="234" spans="2:16" s="16" customFormat="1" x14ac:dyDescent="0.25">
      <c r="B234" s="53">
        <v>221</v>
      </c>
      <c r="C234" s="44">
        <v>42446</v>
      </c>
      <c r="D234" s="6" t="s">
        <v>20</v>
      </c>
      <c r="E234" s="6" t="s">
        <v>315</v>
      </c>
      <c r="F234" s="7">
        <v>150.88</v>
      </c>
      <c r="G234" s="7">
        <v>24.14</v>
      </c>
      <c r="H234" s="7">
        <f t="shared" si="6"/>
        <v>175.01999999999998</v>
      </c>
      <c r="I234" s="4" t="s">
        <v>23</v>
      </c>
      <c r="J234" s="8" t="s">
        <v>316</v>
      </c>
      <c r="K234" s="4" t="s">
        <v>318</v>
      </c>
      <c r="L234" s="4">
        <v>3</v>
      </c>
      <c r="M234" s="4">
        <v>3800</v>
      </c>
      <c r="N234" s="4">
        <v>382</v>
      </c>
      <c r="O234" s="5">
        <v>42447</v>
      </c>
      <c r="P234" s="6" t="s">
        <v>94</v>
      </c>
    </row>
    <row r="235" spans="2:16" s="16" customFormat="1" x14ac:dyDescent="0.25">
      <c r="B235" s="53">
        <v>222</v>
      </c>
      <c r="C235" s="44">
        <v>42446</v>
      </c>
      <c r="D235" s="6" t="s">
        <v>20</v>
      </c>
      <c r="E235" s="6" t="s">
        <v>315</v>
      </c>
      <c r="F235" s="7">
        <v>1336.2</v>
      </c>
      <c r="G235" s="7">
        <v>213.79</v>
      </c>
      <c r="H235" s="7">
        <f t="shared" ref="H235:H264" si="7">SUM(F235:G235)</f>
        <v>1549.99</v>
      </c>
      <c r="I235" s="4" t="s">
        <v>23</v>
      </c>
      <c r="J235" s="8" t="s">
        <v>320</v>
      </c>
      <c r="K235" s="4">
        <v>882</v>
      </c>
      <c r="L235" s="4">
        <v>3</v>
      </c>
      <c r="M235" s="4">
        <v>3800</v>
      </c>
      <c r="N235" s="4">
        <v>382</v>
      </c>
      <c r="O235" s="5">
        <v>42447</v>
      </c>
      <c r="P235" s="6" t="s">
        <v>94</v>
      </c>
    </row>
    <row r="236" spans="2:16" s="16" customFormat="1" x14ac:dyDescent="0.25">
      <c r="B236" s="53">
        <v>223</v>
      </c>
      <c r="C236" s="44">
        <v>42446</v>
      </c>
      <c r="D236" s="6" t="s">
        <v>20</v>
      </c>
      <c r="E236" s="6" t="s">
        <v>315</v>
      </c>
      <c r="F236" s="7">
        <v>870</v>
      </c>
      <c r="G236" s="7">
        <v>139.19999999999999</v>
      </c>
      <c r="H236" s="7">
        <f t="shared" si="7"/>
        <v>1009.2</v>
      </c>
      <c r="I236" s="4" t="s">
        <v>23</v>
      </c>
      <c r="J236" s="8" t="s">
        <v>321</v>
      </c>
      <c r="K236" s="4" t="s">
        <v>319</v>
      </c>
      <c r="L236" s="4">
        <v>3</v>
      </c>
      <c r="M236" s="4">
        <v>3800</v>
      </c>
      <c r="N236" s="4">
        <v>382</v>
      </c>
      <c r="O236" s="5">
        <v>42447</v>
      </c>
      <c r="P236" s="6" t="s">
        <v>94</v>
      </c>
    </row>
    <row r="237" spans="2:16" s="16" customFormat="1" x14ac:dyDescent="0.25">
      <c r="B237" s="53">
        <v>224</v>
      </c>
      <c r="C237" s="44">
        <v>42447</v>
      </c>
      <c r="D237" s="6" t="s">
        <v>15</v>
      </c>
      <c r="E237" s="6" t="s">
        <v>322</v>
      </c>
      <c r="F237" s="7">
        <v>7396.64</v>
      </c>
      <c r="G237" s="7">
        <v>1145.3599999999999</v>
      </c>
      <c r="H237" s="7">
        <f t="shared" si="7"/>
        <v>8542</v>
      </c>
      <c r="I237" s="4" t="s">
        <v>332</v>
      </c>
      <c r="J237" s="8" t="s">
        <v>19</v>
      </c>
      <c r="K237" s="4" t="s">
        <v>327</v>
      </c>
      <c r="L237" s="4">
        <v>4</v>
      </c>
      <c r="M237" s="4">
        <v>2600</v>
      </c>
      <c r="N237" s="4">
        <v>261</v>
      </c>
      <c r="O237" s="5">
        <v>42447</v>
      </c>
      <c r="P237" s="6" t="s">
        <v>94</v>
      </c>
    </row>
    <row r="238" spans="2:16" s="16" customFormat="1" x14ac:dyDescent="0.25">
      <c r="B238" s="53">
        <v>225</v>
      </c>
      <c r="C238" s="44">
        <v>42447</v>
      </c>
      <c r="D238" s="6" t="s">
        <v>15</v>
      </c>
      <c r="E238" s="6" t="s">
        <v>323</v>
      </c>
      <c r="F238" s="7">
        <v>7013.91</v>
      </c>
      <c r="G238" s="7">
        <v>1086.0899999999999</v>
      </c>
      <c r="H238" s="7">
        <f t="shared" si="7"/>
        <v>8100</v>
      </c>
      <c r="I238" s="4" t="s">
        <v>332</v>
      </c>
      <c r="J238" s="8" t="s">
        <v>19</v>
      </c>
      <c r="K238" s="4" t="s">
        <v>328</v>
      </c>
      <c r="L238" s="4">
        <v>4</v>
      </c>
      <c r="M238" s="4">
        <v>2600</v>
      </c>
      <c r="N238" s="4">
        <v>261</v>
      </c>
      <c r="O238" s="5">
        <v>42447</v>
      </c>
      <c r="P238" s="6" t="s">
        <v>94</v>
      </c>
    </row>
    <row r="239" spans="2:16" s="16" customFormat="1" x14ac:dyDescent="0.25">
      <c r="B239" s="53">
        <v>226</v>
      </c>
      <c r="C239" s="44">
        <v>42447</v>
      </c>
      <c r="D239" s="6" t="s">
        <v>15</v>
      </c>
      <c r="E239" s="6" t="s">
        <v>324</v>
      </c>
      <c r="F239" s="7">
        <v>23358.22</v>
      </c>
      <c r="G239" s="7">
        <v>3641.78</v>
      </c>
      <c r="H239" s="7">
        <f t="shared" si="7"/>
        <v>27000</v>
      </c>
      <c r="I239" s="4" t="s">
        <v>332</v>
      </c>
      <c r="J239" s="8" t="s">
        <v>19</v>
      </c>
      <c r="K239" s="4" t="s">
        <v>329</v>
      </c>
      <c r="L239" s="4">
        <v>4</v>
      </c>
      <c r="M239" s="4">
        <v>2600</v>
      </c>
      <c r="N239" s="4">
        <v>261</v>
      </c>
      <c r="O239" s="5">
        <v>42447</v>
      </c>
      <c r="P239" s="6" t="s">
        <v>94</v>
      </c>
    </row>
    <row r="240" spans="2:16" s="16" customFormat="1" x14ac:dyDescent="0.25">
      <c r="B240" s="53">
        <v>227</v>
      </c>
      <c r="C240" s="44">
        <v>42447</v>
      </c>
      <c r="D240" s="6" t="s">
        <v>10</v>
      </c>
      <c r="E240" s="6" t="s">
        <v>325</v>
      </c>
      <c r="F240" s="7">
        <v>588.82000000000005</v>
      </c>
      <c r="G240" s="7">
        <v>91.18</v>
      </c>
      <c r="H240" s="7">
        <f t="shared" si="7"/>
        <v>680</v>
      </c>
      <c r="I240" s="4" t="s">
        <v>332</v>
      </c>
      <c r="J240" s="8" t="s">
        <v>19</v>
      </c>
      <c r="K240" s="4" t="s">
        <v>330</v>
      </c>
      <c r="L240" s="4">
        <v>2</v>
      </c>
      <c r="M240" s="4">
        <v>2600</v>
      </c>
      <c r="N240" s="4">
        <v>261</v>
      </c>
      <c r="O240" s="5">
        <v>42447</v>
      </c>
      <c r="P240" s="6" t="s">
        <v>94</v>
      </c>
    </row>
    <row r="241" spans="2:16" s="16" customFormat="1" x14ac:dyDescent="0.25">
      <c r="B241" s="53">
        <v>228</v>
      </c>
      <c r="C241" s="44">
        <v>42447</v>
      </c>
      <c r="D241" s="6" t="s">
        <v>21</v>
      </c>
      <c r="E241" s="6" t="s">
        <v>326</v>
      </c>
      <c r="F241" s="7">
        <v>822.62</v>
      </c>
      <c r="G241" s="7">
        <v>127.38</v>
      </c>
      <c r="H241" s="7">
        <f t="shared" si="7"/>
        <v>950</v>
      </c>
      <c r="I241" s="4" t="s">
        <v>332</v>
      </c>
      <c r="J241" s="8" t="s">
        <v>19</v>
      </c>
      <c r="K241" s="4" t="s">
        <v>331</v>
      </c>
      <c r="L241" s="4">
        <v>1</v>
      </c>
      <c r="M241" s="4">
        <v>2600</v>
      </c>
      <c r="N241" s="4">
        <v>261</v>
      </c>
      <c r="O241" s="5">
        <v>42447</v>
      </c>
      <c r="P241" s="6" t="s">
        <v>94</v>
      </c>
    </row>
    <row r="242" spans="2:16" s="16" customFormat="1" x14ac:dyDescent="0.25">
      <c r="B242" s="53">
        <v>229</v>
      </c>
      <c r="C242" s="44">
        <v>42451</v>
      </c>
      <c r="D242" s="6" t="s">
        <v>15</v>
      </c>
      <c r="E242" s="6" t="s">
        <v>333</v>
      </c>
      <c r="F242" s="7">
        <v>730</v>
      </c>
      <c r="G242" s="7">
        <v>0</v>
      </c>
      <c r="H242" s="7">
        <f t="shared" si="7"/>
        <v>730</v>
      </c>
      <c r="I242" s="4" t="s">
        <v>23</v>
      </c>
      <c r="J242" s="8" t="s">
        <v>334</v>
      </c>
      <c r="K242" s="4" t="s">
        <v>303</v>
      </c>
      <c r="L242" s="4">
        <v>4</v>
      </c>
      <c r="M242" s="4">
        <v>3500</v>
      </c>
      <c r="N242" s="4">
        <v>355</v>
      </c>
      <c r="O242" s="5">
        <v>42451</v>
      </c>
      <c r="P242" s="6" t="s">
        <v>94</v>
      </c>
    </row>
    <row r="243" spans="2:16" s="16" customFormat="1" x14ac:dyDescent="0.25">
      <c r="B243" s="53">
        <v>230</v>
      </c>
      <c r="C243" s="44">
        <v>42451</v>
      </c>
      <c r="D243" s="6" t="s">
        <v>15</v>
      </c>
      <c r="E243" s="6" t="s">
        <v>44</v>
      </c>
      <c r="F243" s="7">
        <v>4722.3599999999997</v>
      </c>
      <c r="G243" s="7">
        <v>755.57</v>
      </c>
      <c r="H243" s="7">
        <f t="shared" si="7"/>
        <v>5477.9299999999994</v>
      </c>
      <c r="I243" s="4" t="s">
        <v>48</v>
      </c>
      <c r="J243" s="8" t="s">
        <v>12</v>
      </c>
      <c r="K243" s="4">
        <v>12119933</v>
      </c>
      <c r="L243" s="4">
        <v>4</v>
      </c>
      <c r="M243" s="4">
        <v>3100</v>
      </c>
      <c r="N243" s="4">
        <v>311</v>
      </c>
      <c r="O243" s="5">
        <v>42451</v>
      </c>
      <c r="P243" s="6" t="s">
        <v>94</v>
      </c>
    </row>
    <row r="244" spans="2:16" s="16" customFormat="1" x14ac:dyDescent="0.25">
      <c r="B244" s="53">
        <v>231</v>
      </c>
      <c r="C244" s="44">
        <v>42451</v>
      </c>
      <c r="D244" s="6" t="s">
        <v>15</v>
      </c>
      <c r="E244" s="6" t="s">
        <v>43</v>
      </c>
      <c r="F244" s="7">
        <v>1980.51</v>
      </c>
      <c r="G244" s="7">
        <v>316.88</v>
      </c>
      <c r="H244" s="7">
        <f t="shared" si="7"/>
        <v>2297.39</v>
      </c>
      <c r="I244" s="4" t="s">
        <v>48</v>
      </c>
      <c r="J244" s="8" t="s">
        <v>12</v>
      </c>
      <c r="K244" s="4">
        <v>12119934</v>
      </c>
      <c r="L244" s="4">
        <v>4</v>
      </c>
      <c r="M244" s="4">
        <v>3100</v>
      </c>
      <c r="N244" s="4">
        <v>311</v>
      </c>
      <c r="O244" s="5">
        <v>42451</v>
      </c>
      <c r="P244" s="6" t="s">
        <v>94</v>
      </c>
    </row>
    <row r="245" spans="2:16" s="16" customFormat="1" x14ac:dyDescent="0.25">
      <c r="B245" s="53">
        <v>232</v>
      </c>
      <c r="C245" s="44">
        <v>42451</v>
      </c>
      <c r="D245" s="6" t="s">
        <v>15</v>
      </c>
      <c r="E245" s="6" t="s">
        <v>337</v>
      </c>
      <c r="F245" s="7">
        <v>6288</v>
      </c>
      <c r="G245" s="7">
        <v>1006</v>
      </c>
      <c r="H245" s="7">
        <f t="shared" si="7"/>
        <v>7294</v>
      </c>
      <c r="I245" s="4" t="s">
        <v>48</v>
      </c>
      <c r="J245" s="8" t="s">
        <v>26</v>
      </c>
      <c r="K245" s="4" t="s">
        <v>335</v>
      </c>
      <c r="L245" s="4">
        <v>4</v>
      </c>
      <c r="M245" s="4">
        <v>2400</v>
      </c>
      <c r="N245" s="4">
        <v>249</v>
      </c>
      <c r="O245" s="5">
        <v>42451</v>
      </c>
      <c r="P245" s="6" t="s">
        <v>94</v>
      </c>
    </row>
    <row r="246" spans="2:16" s="16" customFormat="1" x14ac:dyDescent="0.25">
      <c r="B246" s="53">
        <v>233</v>
      </c>
      <c r="C246" s="44">
        <v>42451</v>
      </c>
      <c r="D246" s="6" t="s">
        <v>15</v>
      </c>
      <c r="E246" s="6" t="s">
        <v>337</v>
      </c>
      <c r="F246" s="7">
        <v>1495.56</v>
      </c>
      <c r="G246" s="7">
        <v>239.29</v>
      </c>
      <c r="H246" s="7">
        <f t="shared" si="7"/>
        <v>1734.85</v>
      </c>
      <c r="I246" s="4" t="s">
        <v>48</v>
      </c>
      <c r="J246" s="8" t="s">
        <v>26</v>
      </c>
      <c r="K246" s="4" t="s">
        <v>336</v>
      </c>
      <c r="L246" s="4">
        <v>4</v>
      </c>
      <c r="M246" s="4">
        <v>2400</v>
      </c>
      <c r="N246" s="4">
        <v>249</v>
      </c>
      <c r="O246" s="5">
        <v>42451</v>
      </c>
      <c r="P246" s="6" t="s">
        <v>94</v>
      </c>
    </row>
    <row r="247" spans="2:16" s="16" customFormat="1" x14ac:dyDescent="0.25">
      <c r="B247" s="53">
        <v>234</v>
      </c>
      <c r="C247" s="44">
        <v>42451</v>
      </c>
      <c r="D247" s="6" t="s">
        <v>15</v>
      </c>
      <c r="E247" s="6" t="s">
        <v>338</v>
      </c>
      <c r="F247" s="7">
        <v>5982.24</v>
      </c>
      <c r="G247" s="7">
        <v>957.16</v>
      </c>
      <c r="H247" s="7">
        <f t="shared" si="7"/>
        <v>6939.4</v>
      </c>
      <c r="I247" s="4" t="s">
        <v>48</v>
      </c>
      <c r="J247" s="8" t="s">
        <v>26</v>
      </c>
      <c r="K247" s="4" t="s">
        <v>339</v>
      </c>
      <c r="L247" s="4">
        <v>4</v>
      </c>
      <c r="M247" s="4">
        <v>2400</v>
      </c>
      <c r="N247" s="4">
        <v>249</v>
      </c>
      <c r="O247" s="5">
        <v>42451</v>
      </c>
      <c r="P247" s="6" t="s">
        <v>94</v>
      </c>
    </row>
    <row r="248" spans="2:16" s="16" customFormat="1" x14ac:dyDescent="0.25">
      <c r="B248" s="53">
        <v>235</v>
      </c>
      <c r="C248" s="44">
        <v>42451</v>
      </c>
      <c r="D248" s="6" t="s">
        <v>15</v>
      </c>
      <c r="E248" s="6" t="s">
        <v>343</v>
      </c>
      <c r="F248" s="7">
        <v>6094.8</v>
      </c>
      <c r="G248" s="7">
        <v>975.17</v>
      </c>
      <c r="H248" s="7">
        <f t="shared" si="7"/>
        <v>7069.97</v>
      </c>
      <c r="I248" s="4" t="s">
        <v>48</v>
      </c>
      <c r="J248" s="8" t="s">
        <v>26</v>
      </c>
      <c r="K248" s="4" t="s">
        <v>340</v>
      </c>
      <c r="L248" s="4">
        <v>4</v>
      </c>
      <c r="M248" s="4">
        <v>2400</v>
      </c>
      <c r="N248" s="4">
        <v>249</v>
      </c>
      <c r="O248" s="5">
        <v>42451</v>
      </c>
      <c r="P248" s="6" t="s">
        <v>94</v>
      </c>
    </row>
    <row r="249" spans="2:16" s="16" customFormat="1" x14ac:dyDescent="0.25">
      <c r="B249" s="53">
        <v>236</v>
      </c>
      <c r="C249" s="44">
        <v>42451</v>
      </c>
      <c r="D249" s="6" t="s">
        <v>15</v>
      </c>
      <c r="E249" s="6" t="s">
        <v>293</v>
      </c>
      <c r="F249" s="7">
        <v>374</v>
      </c>
      <c r="G249" s="7">
        <v>59.84</v>
      </c>
      <c r="H249" s="7">
        <f t="shared" si="7"/>
        <v>433.84000000000003</v>
      </c>
      <c r="I249" s="4" t="s">
        <v>48</v>
      </c>
      <c r="J249" s="8" t="s">
        <v>26</v>
      </c>
      <c r="K249" s="4" t="s">
        <v>341</v>
      </c>
      <c r="L249" s="4">
        <v>4</v>
      </c>
      <c r="M249" s="4">
        <v>2700</v>
      </c>
      <c r="N249" s="4">
        <v>272</v>
      </c>
      <c r="O249" s="5">
        <v>42451</v>
      </c>
      <c r="P249" s="6" t="s">
        <v>94</v>
      </c>
    </row>
    <row r="250" spans="2:16" s="16" customFormat="1" x14ac:dyDescent="0.25">
      <c r="B250" s="53">
        <v>237</v>
      </c>
      <c r="C250" s="44">
        <v>42451</v>
      </c>
      <c r="D250" s="6" t="s">
        <v>15</v>
      </c>
      <c r="E250" s="6" t="s">
        <v>344</v>
      </c>
      <c r="F250" s="7">
        <v>34392.46</v>
      </c>
      <c r="G250" s="7">
        <v>5502.79</v>
      </c>
      <c r="H250" s="7">
        <f t="shared" si="7"/>
        <v>39895.25</v>
      </c>
      <c r="I250" s="4" t="s">
        <v>48</v>
      </c>
      <c r="J250" s="8" t="s">
        <v>26</v>
      </c>
      <c r="K250" s="4" t="s">
        <v>342</v>
      </c>
      <c r="L250" s="4">
        <v>4</v>
      </c>
      <c r="M250" s="4">
        <v>2400</v>
      </c>
      <c r="N250" s="4">
        <v>249</v>
      </c>
      <c r="O250" s="5">
        <v>42451</v>
      </c>
      <c r="P250" s="6" t="s">
        <v>94</v>
      </c>
    </row>
    <row r="251" spans="2:16" s="16" customFormat="1" x14ac:dyDescent="0.25">
      <c r="B251" s="53">
        <v>238</v>
      </c>
      <c r="C251" s="44">
        <v>42458</v>
      </c>
      <c r="D251" s="6" t="s">
        <v>15</v>
      </c>
      <c r="E251" s="6" t="s">
        <v>248</v>
      </c>
      <c r="F251" s="7">
        <v>483.19</v>
      </c>
      <c r="G251" s="7">
        <v>74.81</v>
      </c>
      <c r="H251" s="7">
        <f t="shared" si="7"/>
        <v>558</v>
      </c>
      <c r="I251" s="4" t="s">
        <v>23</v>
      </c>
      <c r="J251" s="8" t="s">
        <v>50</v>
      </c>
      <c r="K251" s="4">
        <v>15073</v>
      </c>
      <c r="L251" s="4">
        <v>4</v>
      </c>
      <c r="M251" s="4">
        <v>2600</v>
      </c>
      <c r="N251" s="4">
        <v>261</v>
      </c>
      <c r="O251" s="5">
        <v>42458</v>
      </c>
      <c r="P251" s="6" t="s">
        <v>94</v>
      </c>
    </row>
    <row r="252" spans="2:16" s="16" customFormat="1" x14ac:dyDescent="0.25">
      <c r="B252" s="53">
        <v>239</v>
      </c>
      <c r="C252" s="44">
        <v>42459</v>
      </c>
      <c r="D252" s="6" t="s">
        <v>21</v>
      </c>
      <c r="E252" s="6" t="s">
        <v>345</v>
      </c>
      <c r="F252" s="7">
        <v>775.86</v>
      </c>
      <c r="G252" s="7">
        <v>124.14</v>
      </c>
      <c r="H252" s="7">
        <f t="shared" si="7"/>
        <v>900</v>
      </c>
      <c r="I252" s="4" t="s">
        <v>48</v>
      </c>
      <c r="J252" s="8" t="s">
        <v>51</v>
      </c>
      <c r="K252" s="4">
        <v>817</v>
      </c>
      <c r="L252" s="4">
        <v>1</v>
      </c>
      <c r="M252" s="4">
        <v>2100</v>
      </c>
      <c r="N252" s="4">
        <v>211</v>
      </c>
      <c r="O252" s="5">
        <v>42459</v>
      </c>
      <c r="P252" s="6" t="s">
        <v>94</v>
      </c>
    </row>
    <row r="253" spans="2:16" s="16" customFormat="1" x14ac:dyDescent="0.25">
      <c r="B253" s="53">
        <v>240</v>
      </c>
      <c r="C253" s="44">
        <v>42459</v>
      </c>
      <c r="D253" s="6" t="s">
        <v>10</v>
      </c>
      <c r="E253" s="6" t="s">
        <v>346</v>
      </c>
      <c r="F253" s="7">
        <v>1379.31</v>
      </c>
      <c r="G253" s="7">
        <v>220.69</v>
      </c>
      <c r="H253" s="7">
        <f t="shared" si="7"/>
        <v>1600</v>
      </c>
      <c r="I253" s="4" t="s">
        <v>48</v>
      </c>
      <c r="J253" s="8" t="s">
        <v>51</v>
      </c>
      <c r="K253" s="4">
        <v>818</v>
      </c>
      <c r="L253" s="4">
        <v>2</v>
      </c>
      <c r="M253" s="4">
        <v>2100</v>
      </c>
      <c r="N253" s="4">
        <v>211</v>
      </c>
      <c r="O253" s="5">
        <v>42459</v>
      </c>
      <c r="P253" s="6" t="s">
        <v>94</v>
      </c>
    </row>
    <row r="254" spans="2:16" s="16" customFormat="1" x14ac:dyDescent="0.25">
      <c r="B254" s="53">
        <v>241</v>
      </c>
      <c r="C254" s="44">
        <v>42459</v>
      </c>
      <c r="D254" s="6" t="s">
        <v>20</v>
      </c>
      <c r="E254" s="6" t="s">
        <v>347</v>
      </c>
      <c r="F254" s="7">
        <v>1120.68</v>
      </c>
      <c r="G254" s="7">
        <v>179.32</v>
      </c>
      <c r="H254" s="7">
        <f t="shared" si="7"/>
        <v>1300</v>
      </c>
      <c r="I254" s="4" t="s">
        <v>48</v>
      </c>
      <c r="J254" s="8" t="s">
        <v>51</v>
      </c>
      <c r="K254" s="4">
        <v>819</v>
      </c>
      <c r="L254" s="4">
        <v>3</v>
      </c>
      <c r="M254" s="4">
        <v>2100</v>
      </c>
      <c r="N254" s="4">
        <v>211</v>
      </c>
      <c r="O254" s="5">
        <v>42459</v>
      </c>
      <c r="P254" s="6" t="s">
        <v>94</v>
      </c>
    </row>
    <row r="255" spans="2:16" s="16" customFormat="1" x14ac:dyDescent="0.25">
      <c r="B255" s="53">
        <v>242</v>
      </c>
      <c r="C255" s="44">
        <v>42459</v>
      </c>
      <c r="D255" s="6" t="s">
        <v>15</v>
      </c>
      <c r="E255" s="6" t="s">
        <v>348</v>
      </c>
      <c r="F255" s="7">
        <v>991.37</v>
      </c>
      <c r="G255" s="7">
        <v>158.63</v>
      </c>
      <c r="H255" s="7">
        <f t="shared" si="7"/>
        <v>1150</v>
      </c>
      <c r="I255" s="4" t="s">
        <v>48</v>
      </c>
      <c r="J255" s="8" t="s">
        <v>51</v>
      </c>
      <c r="K255" s="4">
        <v>820</v>
      </c>
      <c r="L255" s="4">
        <v>4</v>
      </c>
      <c r="M255" s="4">
        <v>2100</v>
      </c>
      <c r="N255" s="4">
        <v>211</v>
      </c>
      <c r="O255" s="5">
        <v>42459</v>
      </c>
      <c r="P255" s="6" t="s">
        <v>94</v>
      </c>
    </row>
    <row r="256" spans="2:16" s="16" customFormat="1" x14ac:dyDescent="0.25">
      <c r="B256" s="53">
        <v>243</v>
      </c>
      <c r="C256" s="44">
        <v>42459</v>
      </c>
      <c r="D256" s="6" t="s">
        <v>15</v>
      </c>
      <c r="E256" s="6" t="s">
        <v>349</v>
      </c>
      <c r="F256" s="7">
        <v>6494.36</v>
      </c>
      <c r="G256" s="7">
        <v>1005.64</v>
      </c>
      <c r="H256" s="7">
        <f t="shared" si="7"/>
        <v>7500</v>
      </c>
      <c r="I256" s="4" t="s">
        <v>48</v>
      </c>
      <c r="J256" s="8" t="s">
        <v>19</v>
      </c>
      <c r="K256" s="4" t="s">
        <v>354</v>
      </c>
      <c r="L256" s="4">
        <v>4</v>
      </c>
      <c r="M256" s="4">
        <v>2600</v>
      </c>
      <c r="N256" s="4">
        <v>261</v>
      </c>
      <c r="O256" s="5">
        <v>42459</v>
      </c>
      <c r="P256" s="6" t="s">
        <v>94</v>
      </c>
    </row>
    <row r="257" spans="2:46" s="16" customFormat="1" x14ac:dyDescent="0.25">
      <c r="B257" s="53">
        <v>244</v>
      </c>
      <c r="C257" s="44">
        <v>42459</v>
      </c>
      <c r="D257" s="6" t="s">
        <v>15</v>
      </c>
      <c r="E257" s="6" t="s">
        <v>350</v>
      </c>
      <c r="F257" s="7">
        <v>5065.6000000000004</v>
      </c>
      <c r="G257" s="7">
        <v>784.4</v>
      </c>
      <c r="H257" s="7">
        <f t="shared" si="7"/>
        <v>5850</v>
      </c>
      <c r="I257" s="4" t="s">
        <v>48</v>
      </c>
      <c r="J257" s="8" t="s">
        <v>19</v>
      </c>
      <c r="K257" s="4" t="s">
        <v>355</v>
      </c>
      <c r="L257" s="4">
        <v>4</v>
      </c>
      <c r="M257" s="4">
        <v>2600</v>
      </c>
      <c r="N257" s="4">
        <v>261</v>
      </c>
      <c r="O257" s="5">
        <v>42459</v>
      </c>
      <c r="P257" s="6" t="s">
        <v>94</v>
      </c>
    </row>
    <row r="258" spans="2:46" s="16" customFormat="1" x14ac:dyDescent="0.25">
      <c r="B258" s="53">
        <v>245</v>
      </c>
      <c r="C258" s="44">
        <v>42459</v>
      </c>
      <c r="D258" s="6" t="s">
        <v>15</v>
      </c>
      <c r="E258" s="6" t="s">
        <v>351</v>
      </c>
      <c r="F258" s="7">
        <v>23358.22</v>
      </c>
      <c r="G258" s="7">
        <v>3641.78</v>
      </c>
      <c r="H258" s="7">
        <f t="shared" si="7"/>
        <v>27000</v>
      </c>
      <c r="I258" s="4" t="s">
        <v>48</v>
      </c>
      <c r="J258" s="8" t="s">
        <v>19</v>
      </c>
      <c r="K258" s="4" t="s">
        <v>356</v>
      </c>
      <c r="L258" s="4">
        <v>4</v>
      </c>
      <c r="M258" s="4">
        <v>2600</v>
      </c>
      <c r="N258" s="4">
        <v>261</v>
      </c>
      <c r="O258" s="5">
        <v>42459</v>
      </c>
      <c r="P258" s="6" t="s">
        <v>94</v>
      </c>
    </row>
    <row r="259" spans="2:46" s="16" customFormat="1" x14ac:dyDescent="0.25">
      <c r="B259" s="53">
        <v>246</v>
      </c>
      <c r="C259" s="44">
        <v>42459</v>
      </c>
      <c r="D259" s="6" t="s">
        <v>10</v>
      </c>
      <c r="E259" s="6" t="s">
        <v>352</v>
      </c>
      <c r="F259" s="7">
        <v>259.77</v>
      </c>
      <c r="G259" s="7">
        <v>40.229999999999997</v>
      </c>
      <c r="H259" s="7">
        <f t="shared" si="7"/>
        <v>300</v>
      </c>
      <c r="I259" s="4" t="s">
        <v>48</v>
      </c>
      <c r="J259" s="8" t="s">
        <v>19</v>
      </c>
      <c r="K259" s="4" t="s">
        <v>357</v>
      </c>
      <c r="L259" s="4">
        <v>2</v>
      </c>
      <c r="M259" s="4">
        <v>2600</v>
      </c>
      <c r="N259" s="4">
        <v>261</v>
      </c>
      <c r="O259" s="5">
        <v>42459</v>
      </c>
      <c r="P259" s="6" t="s">
        <v>94</v>
      </c>
    </row>
    <row r="260" spans="2:46" s="16" customFormat="1" x14ac:dyDescent="0.25">
      <c r="B260" s="53">
        <v>247</v>
      </c>
      <c r="C260" s="44">
        <v>42459</v>
      </c>
      <c r="D260" s="6" t="s">
        <v>21</v>
      </c>
      <c r="E260" s="6" t="s">
        <v>353</v>
      </c>
      <c r="F260" s="7">
        <v>1168.98</v>
      </c>
      <c r="G260" s="7">
        <v>181.02</v>
      </c>
      <c r="H260" s="7">
        <f t="shared" si="7"/>
        <v>1350</v>
      </c>
      <c r="I260" s="4" t="s">
        <v>48</v>
      </c>
      <c r="J260" s="8" t="s">
        <v>19</v>
      </c>
      <c r="K260" s="4" t="s">
        <v>358</v>
      </c>
      <c r="L260" s="4">
        <v>1</v>
      </c>
      <c r="M260" s="4">
        <v>2600</v>
      </c>
      <c r="N260" s="4">
        <v>261</v>
      </c>
      <c r="O260" s="5">
        <v>42459</v>
      </c>
      <c r="P260" s="6" t="s">
        <v>94</v>
      </c>
    </row>
    <row r="261" spans="2:46" s="16" customFormat="1" x14ac:dyDescent="0.25">
      <c r="B261" s="53">
        <v>248</v>
      </c>
      <c r="C261" s="44">
        <v>42459</v>
      </c>
      <c r="D261" s="6" t="s">
        <v>10</v>
      </c>
      <c r="E261" s="6" t="s">
        <v>359</v>
      </c>
      <c r="F261" s="7">
        <v>11626</v>
      </c>
      <c r="G261" s="7">
        <v>0</v>
      </c>
      <c r="H261" s="7">
        <f t="shared" si="7"/>
        <v>11626</v>
      </c>
      <c r="I261" s="4" t="s">
        <v>48</v>
      </c>
      <c r="J261" s="8" t="s">
        <v>53</v>
      </c>
      <c r="K261" s="4">
        <v>165548046</v>
      </c>
      <c r="L261" s="4">
        <v>2</v>
      </c>
      <c r="M261" s="4">
        <v>3900</v>
      </c>
      <c r="N261" s="4">
        <v>392</v>
      </c>
      <c r="O261" s="5">
        <v>42459</v>
      </c>
      <c r="P261" s="6" t="s">
        <v>94</v>
      </c>
    </row>
    <row r="262" spans="2:46" s="16" customFormat="1" x14ac:dyDescent="0.25">
      <c r="B262" s="53">
        <v>249</v>
      </c>
      <c r="C262" s="44">
        <v>42460</v>
      </c>
      <c r="D262" s="6" t="s">
        <v>15</v>
      </c>
      <c r="E262" s="6" t="s">
        <v>360</v>
      </c>
      <c r="F262" s="7">
        <v>24500</v>
      </c>
      <c r="G262" s="7">
        <v>3920</v>
      </c>
      <c r="H262" s="7">
        <f t="shared" si="7"/>
        <v>28420</v>
      </c>
      <c r="I262" s="4" t="s">
        <v>48</v>
      </c>
      <c r="J262" s="8" t="s">
        <v>25</v>
      </c>
      <c r="K262" s="4">
        <v>371</v>
      </c>
      <c r="L262" s="4">
        <v>4</v>
      </c>
      <c r="M262" s="4">
        <v>2500</v>
      </c>
      <c r="N262" s="4">
        <v>259</v>
      </c>
      <c r="O262" s="5">
        <v>42460</v>
      </c>
      <c r="P262" s="6" t="s">
        <v>94</v>
      </c>
    </row>
    <row r="263" spans="2:46" s="16" customFormat="1" x14ac:dyDescent="0.25">
      <c r="B263" s="53">
        <v>250</v>
      </c>
      <c r="C263" s="44">
        <v>42460</v>
      </c>
      <c r="D263" s="6" t="s">
        <v>15</v>
      </c>
      <c r="E263" s="6" t="s">
        <v>361</v>
      </c>
      <c r="F263" s="7">
        <v>1749.99</v>
      </c>
      <c r="G263" s="7">
        <v>0</v>
      </c>
      <c r="H263" s="7">
        <f t="shared" si="7"/>
        <v>1749.99</v>
      </c>
      <c r="I263" s="4" t="s">
        <v>23</v>
      </c>
      <c r="J263" s="8" t="s">
        <v>362</v>
      </c>
      <c r="K263" s="4" t="s">
        <v>363</v>
      </c>
      <c r="L263" s="4">
        <v>4</v>
      </c>
      <c r="M263" s="4">
        <v>1200</v>
      </c>
      <c r="N263" s="4">
        <v>122</v>
      </c>
      <c r="O263" s="5">
        <v>42460</v>
      </c>
      <c r="P263" s="6" t="s">
        <v>94</v>
      </c>
    </row>
    <row r="264" spans="2:46" s="16" customFormat="1" x14ac:dyDescent="0.25">
      <c r="B264" s="53">
        <v>251</v>
      </c>
      <c r="C264" s="44">
        <v>42460</v>
      </c>
      <c r="D264" s="6" t="s">
        <v>15</v>
      </c>
      <c r="E264" s="6" t="s">
        <v>361</v>
      </c>
      <c r="F264" s="7">
        <v>1000</v>
      </c>
      <c r="G264" s="7">
        <v>0</v>
      </c>
      <c r="H264" s="7">
        <f t="shared" si="7"/>
        <v>1000</v>
      </c>
      <c r="I264" s="4" t="s">
        <v>23</v>
      </c>
      <c r="J264" s="8" t="s">
        <v>362</v>
      </c>
      <c r="K264" s="4" t="s">
        <v>364</v>
      </c>
      <c r="L264" s="4">
        <v>4</v>
      </c>
      <c r="M264" s="4">
        <v>1200</v>
      </c>
      <c r="N264" s="4">
        <v>122</v>
      </c>
      <c r="O264" s="5">
        <v>42460</v>
      </c>
      <c r="P264" s="6" t="s">
        <v>94</v>
      </c>
    </row>
    <row r="265" spans="2:46" s="16" customFormat="1" x14ac:dyDescent="0.25">
      <c r="B265" s="19"/>
      <c r="C265" s="56"/>
      <c r="D265" s="21"/>
      <c r="E265" s="21"/>
      <c r="F265" s="57"/>
      <c r="G265" s="57"/>
      <c r="H265" s="57"/>
      <c r="I265" s="19"/>
      <c r="J265" s="22"/>
      <c r="K265" s="19"/>
      <c r="L265" s="19"/>
      <c r="M265" s="19"/>
      <c r="N265" s="19"/>
      <c r="O265" s="20"/>
      <c r="P265" s="21"/>
    </row>
    <row r="266" spans="2:46" s="16" customFormat="1" x14ac:dyDescent="0.25">
      <c r="B266" s="94">
        <v>42461</v>
      </c>
      <c r="C266" s="94"/>
      <c r="D266" s="25"/>
      <c r="E266" s="25"/>
      <c r="F266" s="28"/>
      <c r="G266" s="58"/>
      <c r="H266" s="28"/>
      <c r="I266" s="29"/>
      <c r="J266" s="24"/>
      <c r="O266" s="28"/>
      <c r="P266" s="25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2:46" s="16" customFormat="1" x14ac:dyDescent="0.25">
      <c r="B267" s="53">
        <v>252</v>
      </c>
      <c r="C267" s="44">
        <v>42468</v>
      </c>
      <c r="D267" s="6" t="s">
        <v>10</v>
      </c>
      <c r="E267" s="54" t="s">
        <v>13</v>
      </c>
      <c r="F267" s="26">
        <f>H267/1.16</f>
        <v>947.41379310344837</v>
      </c>
      <c r="G267" s="26">
        <f>F267*0.16</f>
        <v>151.58620689655174</v>
      </c>
      <c r="H267" s="26">
        <v>1099</v>
      </c>
      <c r="I267" s="27" t="s">
        <v>23</v>
      </c>
      <c r="J267" s="32" t="s">
        <v>14</v>
      </c>
      <c r="K267" s="4">
        <v>60316030069126</v>
      </c>
      <c r="L267" s="4">
        <v>2</v>
      </c>
      <c r="M267" s="4">
        <v>3100</v>
      </c>
      <c r="N267" s="4">
        <v>314</v>
      </c>
      <c r="O267" s="5">
        <v>42468</v>
      </c>
      <c r="P267" s="6" t="s">
        <v>94</v>
      </c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2:46" x14ac:dyDescent="0.25">
      <c r="B268" s="53">
        <v>253</v>
      </c>
      <c r="C268" s="44">
        <v>42468</v>
      </c>
      <c r="D268" s="6" t="s">
        <v>21</v>
      </c>
      <c r="E268" s="6" t="s">
        <v>369</v>
      </c>
      <c r="F268" s="7">
        <v>1000</v>
      </c>
      <c r="G268" s="7">
        <v>160</v>
      </c>
      <c r="H268" s="26">
        <f>SUM(F268:G268)</f>
        <v>1160</v>
      </c>
      <c r="I268" s="4" t="s">
        <v>23</v>
      </c>
      <c r="J268" s="33" t="s">
        <v>370</v>
      </c>
      <c r="K268" s="4" t="s">
        <v>371</v>
      </c>
      <c r="L268" s="4"/>
      <c r="M268" s="4"/>
      <c r="N268" s="4"/>
      <c r="O268" s="5">
        <v>42468</v>
      </c>
      <c r="P268" s="6" t="s">
        <v>94</v>
      </c>
    </row>
    <row r="269" spans="2:46" x14ac:dyDescent="0.25">
      <c r="B269" s="53">
        <v>254</v>
      </c>
      <c r="C269" s="44">
        <v>42468</v>
      </c>
      <c r="D269" s="6" t="s">
        <v>10</v>
      </c>
      <c r="E269" s="6" t="s">
        <v>373</v>
      </c>
      <c r="F269" s="7">
        <v>8233.2900000000009</v>
      </c>
      <c r="G269" s="7">
        <v>1317.33</v>
      </c>
      <c r="H269" s="26">
        <f>SUM(F269:G269)</f>
        <v>9550.6200000000008</v>
      </c>
      <c r="I269" s="4" t="s">
        <v>375</v>
      </c>
      <c r="J269" s="34" t="s">
        <v>27</v>
      </c>
      <c r="K269" s="4">
        <v>1082</v>
      </c>
      <c r="L269" s="4">
        <v>2</v>
      </c>
      <c r="M269" s="4">
        <v>3300</v>
      </c>
      <c r="N269" s="4">
        <v>339</v>
      </c>
      <c r="O269" s="5">
        <v>42468</v>
      </c>
      <c r="P269" s="6" t="s">
        <v>94</v>
      </c>
    </row>
    <row r="270" spans="2:46" x14ac:dyDescent="0.25">
      <c r="B270" s="53">
        <v>255</v>
      </c>
      <c r="C270" s="44">
        <v>42468</v>
      </c>
      <c r="D270" s="6" t="s">
        <v>10</v>
      </c>
      <c r="E270" s="6" t="s">
        <v>372</v>
      </c>
      <c r="F270" s="7">
        <v>8351.59</v>
      </c>
      <c r="G270" s="7">
        <v>1336.25</v>
      </c>
      <c r="H270" s="26">
        <f t="shared" ref="H270:H319" si="8">SUM(F270:G270)</f>
        <v>9687.84</v>
      </c>
      <c r="I270" s="4" t="s">
        <v>375</v>
      </c>
      <c r="J270" s="34" t="s">
        <v>27</v>
      </c>
      <c r="K270" s="4">
        <v>1083</v>
      </c>
      <c r="L270" s="4">
        <v>2</v>
      </c>
      <c r="M270" s="4">
        <v>3300</v>
      </c>
      <c r="N270" s="4">
        <v>339</v>
      </c>
      <c r="O270" s="5">
        <v>42468</v>
      </c>
      <c r="P270" s="6" t="s">
        <v>94</v>
      </c>
    </row>
    <row r="271" spans="2:46" x14ac:dyDescent="0.25">
      <c r="B271" s="53">
        <v>256</v>
      </c>
      <c r="C271" s="44">
        <v>42468</v>
      </c>
      <c r="D271" s="6" t="s">
        <v>10</v>
      </c>
      <c r="E271" s="6" t="s">
        <v>374</v>
      </c>
      <c r="F271" s="7">
        <v>3903.77</v>
      </c>
      <c r="G271" s="7">
        <v>624.6</v>
      </c>
      <c r="H271" s="26">
        <f t="shared" si="8"/>
        <v>4528.37</v>
      </c>
      <c r="I271" s="4" t="s">
        <v>375</v>
      </c>
      <c r="J271" s="34" t="s">
        <v>27</v>
      </c>
      <c r="K271" s="4">
        <v>1084</v>
      </c>
      <c r="L271" s="4">
        <v>2</v>
      </c>
      <c r="M271" s="4">
        <v>3300</v>
      </c>
      <c r="N271" s="4">
        <v>339</v>
      </c>
      <c r="O271" s="5">
        <v>42468</v>
      </c>
      <c r="P271" s="6" t="s">
        <v>94</v>
      </c>
    </row>
    <row r="272" spans="2:46" x14ac:dyDescent="0.25">
      <c r="B272" s="53">
        <v>257</v>
      </c>
      <c r="C272" s="44">
        <v>42468</v>
      </c>
      <c r="D272" s="6" t="s">
        <v>20</v>
      </c>
      <c r="E272" s="6" t="s">
        <v>376</v>
      </c>
      <c r="F272" s="7">
        <v>6714.66</v>
      </c>
      <c r="G272" s="7">
        <v>1074.3399999999999</v>
      </c>
      <c r="H272" s="26">
        <f t="shared" si="8"/>
        <v>7789</v>
      </c>
      <c r="I272" s="4" t="s">
        <v>377</v>
      </c>
      <c r="J272" s="34" t="s">
        <v>42</v>
      </c>
      <c r="K272" s="4" t="s">
        <v>378</v>
      </c>
      <c r="L272" s="4">
        <v>3</v>
      </c>
      <c r="M272" s="4">
        <v>4100</v>
      </c>
      <c r="N272" s="4">
        <v>411</v>
      </c>
      <c r="O272" s="5">
        <v>42468</v>
      </c>
      <c r="P272" s="6" t="s">
        <v>94</v>
      </c>
    </row>
    <row r="273" spans="2:16" x14ac:dyDescent="0.25">
      <c r="B273" s="53">
        <v>258</v>
      </c>
      <c r="C273" s="44">
        <v>42471</v>
      </c>
      <c r="D273" s="6" t="s">
        <v>15</v>
      </c>
      <c r="E273" s="6" t="s">
        <v>18</v>
      </c>
      <c r="F273" s="7">
        <v>6182.37</v>
      </c>
      <c r="G273" s="7">
        <v>852.74</v>
      </c>
      <c r="H273" s="26">
        <f t="shared" si="8"/>
        <v>7035.11</v>
      </c>
      <c r="I273" s="4" t="s">
        <v>48</v>
      </c>
      <c r="J273" s="34" t="s">
        <v>12</v>
      </c>
      <c r="K273" s="4">
        <v>12156498</v>
      </c>
      <c r="L273" s="4">
        <v>4</v>
      </c>
      <c r="M273" s="4">
        <v>3100</v>
      </c>
      <c r="N273" s="4">
        <v>311</v>
      </c>
      <c r="O273" s="5">
        <v>42471</v>
      </c>
      <c r="P273" s="6" t="s">
        <v>94</v>
      </c>
    </row>
    <row r="274" spans="2:16" x14ac:dyDescent="0.25">
      <c r="B274" s="53">
        <v>259</v>
      </c>
      <c r="C274" s="44">
        <v>42472</v>
      </c>
      <c r="D274" s="6" t="s">
        <v>20</v>
      </c>
      <c r="E274" s="6" t="s">
        <v>287</v>
      </c>
      <c r="F274" s="7">
        <v>560.34500000000003</v>
      </c>
      <c r="G274" s="7">
        <v>89.655199999999994</v>
      </c>
      <c r="H274" s="26">
        <f t="shared" si="8"/>
        <v>650.00020000000006</v>
      </c>
      <c r="I274" s="4" t="s">
        <v>23</v>
      </c>
      <c r="J274" s="34" t="s">
        <v>379</v>
      </c>
      <c r="K274" s="4" t="s">
        <v>380</v>
      </c>
      <c r="L274" s="4">
        <v>2</v>
      </c>
      <c r="M274" s="4">
        <v>2100</v>
      </c>
      <c r="N274" s="4">
        <v>211</v>
      </c>
      <c r="O274" s="5">
        <v>42472</v>
      </c>
      <c r="P274" s="6" t="s">
        <v>94</v>
      </c>
    </row>
    <row r="275" spans="2:16" x14ac:dyDescent="0.25">
      <c r="B275" s="53">
        <v>260</v>
      </c>
      <c r="C275" s="44">
        <v>42473</v>
      </c>
      <c r="D275" s="6" t="s">
        <v>15</v>
      </c>
      <c r="E275" s="6" t="s">
        <v>381</v>
      </c>
      <c r="F275" s="7">
        <v>15524.56</v>
      </c>
      <c r="G275" s="7">
        <v>2483.9299999999998</v>
      </c>
      <c r="H275" s="26">
        <f t="shared" si="8"/>
        <v>18008.489999999998</v>
      </c>
      <c r="I275" s="4" t="s">
        <v>48</v>
      </c>
      <c r="J275" s="34" t="s">
        <v>382</v>
      </c>
      <c r="K275" s="4" t="s">
        <v>383</v>
      </c>
      <c r="L275" s="4">
        <v>4</v>
      </c>
      <c r="M275" s="4">
        <v>3500</v>
      </c>
      <c r="N275" s="4">
        <v>357</v>
      </c>
      <c r="O275" s="5">
        <v>42474</v>
      </c>
      <c r="P275" s="6" t="s">
        <v>94</v>
      </c>
    </row>
    <row r="276" spans="2:16" x14ac:dyDescent="0.25">
      <c r="B276" s="53">
        <v>261</v>
      </c>
      <c r="C276" s="44">
        <v>42473</v>
      </c>
      <c r="D276" s="6" t="s">
        <v>15</v>
      </c>
      <c r="E276" s="6" t="s">
        <v>384</v>
      </c>
      <c r="F276" s="7">
        <v>3087.59</v>
      </c>
      <c r="G276" s="7">
        <v>494.01</v>
      </c>
      <c r="H276" s="26">
        <f t="shared" si="8"/>
        <v>3581.6000000000004</v>
      </c>
      <c r="I276" s="4" t="s">
        <v>48</v>
      </c>
      <c r="J276" s="34" t="s">
        <v>382</v>
      </c>
      <c r="K276" s="4" t="s">
        <v>385</v>
      </c>
      <c r="L276" s="4">
        <v>4</v>
      </c>
      <c r="M276" s="4">
        <v>3500</v>
      </c>
      <c r="N276" s="4">
        <v>357</v>
      </c>
      <c r="O276" s="5">
        <v>42474</v>
      </c>
      <c r="P276" s="6" t="s">
        <v>94</v>
      </c>
    </row>
    <row r="277" spans="2:16" x14ac:dyDescent="0.25">
      <c r="B277" s="53">
        <v>262</v>
      </c>
      <c r="C277" s="44">
        <v>42475</v>
      </c>
      <c r="D277" s="6" t="s">
        <v>15</v>
      </c>
      <c r="E277" s="6" t="s">
        <v>388</v>
      </c>
      <c r="F277" s="7">
        <v>10560</v>
      </c>
      <c r="G277" s="7">
        <v>0</v>
      </c>
      <c r="H277" s="26">
        <f t="shared" si="8"/>
        <v>10560</v>
      </c>
      <c r="I277" s="4" t="s">
        <v>386</v>
      </c>
      <c r="J277" s="34" t="s">
        <v>368</v>
      </c>
      <c r="K277" s="4" t="s">
        <v>65</v>
      </c>
      <c r="L277" s="4">
        <v>4</v>
      </c>
      <c r="M277" s="4">
        <v>1300</v>
      </c>
      <c r="N277" s="4">
        <v>133</v>
      </c>
      <c r="O277" s="5">
        <v>42475</v>
      </c>
      <c r="P277" s="6" t="s">
        <v>94</v>
      </c>
    </row>
    <row r="278" spans="2:16" x14ac:dyDescent="0.25">
      <c r="B278" s="53">
        <v>263</v>
      </c>
      <c r="C278" s="44">
        <v>42475</v>
      </c>
      <c r="D278" s="6" t="s">
        <v>15</v>
      </c>
      <c r="E278" s="6" t="s">
        <v>389</v>
      </c>
      <c r="F278" s="7">
        <v>900</v>
      </c>
      <c r="G278" s="7">
        <v>0</v>
      </c>
      <c r="H278" s="26">
        <f t="shared" si="8"/>
        <v>900</v>
      </c>
      <c r="I278" s="4" t="s">
        <v>23</v>
      </c>
      <c r="J278" s="34" t="s">
        <v>305</v>
      </c>
      <c r="K278" s="4">
        <v>163</v>
      </c>
      <c r="L278" s="4">
        <v>4</v>
      </c>
      <c r="M278" s="4">
        <v>3500</v>
      </c>
      <c r="N278" s="4">
        <v>351</v>
      </c>
      <c r="O278" s="5">
        <v>42475</v>
      </c>
      <c r="P278" s="6" t="s">
        <v>94</v>
      </c>
    </row>
    <row r="279" spans="2:16" x14ac:dyDescent="0.25">
      <c r="B279" s="53">
        <v>264</v>
      </c>
      <c r="C279" s="44">
        <v>42476</v>
      </c>
      <c r="D279" s="6" t="s">
        <v>15</v>
      </c>
      <c r="E279" s="6" t="s">
        <v>381</v>
      </c>
      <c r="F279" s="7">
        <v>1644.5</v>
      </c>
      <c r="G279" s="7">
        <v>34.83</v>
      </c>
      <c r="H279" s="26">
        <f t="shared" si="8"/>
        <v>1679.33</v>
      </c>
      <c r="I279" s="4" t="s">
        <v>23</v>
      </c>
      <c r="J279" s="34" t="s">
        <v>382</v>
      </c>
      <c r="K279" s="4">
        <v>32349</v>
      </c>
      <c r="L279" s="4">
        <v>4</v>
      </c>
      <c r="M279" s="4">
        <v>3500</v>
      </c>
      <c r="N279" s="4">
        <v>357</v>
      </c>
      <c r="O279" s="5">
        <v>42476</v>
      </c>
      <c r="P279" s="6" t="s">
        <v>94</v>
      </c>
    </row>
    <row r="280" spans="2:16" s="16" customFormat="1" x14ac:dyDescent="0.25">
      <c r="B280" s="53">
        <v>265</v>
      </c>
      <c r="C280" s="44">
        <v>42478</v>
      </c>
      <c r="D280" s="6" t="s">
        <v>15</v>
      </c>
      <c r="E280" s="6" t="s">
        <v>387</v>
      </c>
      <c r="F280" s="7">
        <v>9200</v>
      </c>
      <c r="G280" s="7">
        <v>1472</v>
      </c>
      <c r="H280" s="26">
        <f t="shared" si="8"/>
        <v>10672</v>
      </c>
      <c r="I280" s="4" t="s">
        <v>48</v>
      </c>
      <c r="J280" s="34" t="s">
        <v>179</v>
      </c>
      <c r="K280" s="4">
        <v>616</v>
      </c>
      <c r="L280" s="4">
        <v>4</v>
      </c>
      <c r="M280" s="4">
        <v>3500</v>
      </c>
      <c r="N280" s="4">
        <v>351</v>
      </c>
      <c r="O280" s="5">
        <v>42478</v>
      </c>
      <c r="P280" s="6" t="s">
        <v>94</v>
      </c>
    </row>
    <row r="281" spans="2:16" x14ac:dyDescent="0.25">
      <c r="B281" s="53">
        <v>266</v>
      </c>
      <c r="C281" s="44">
        <v>42478</v>
      </c>
      <c r="D281" s="6" t="s">
        <v>15</v>
      </c>
      <c r="E281" s="6" t="s">
        <v>390</v>
      </c>
      <c r="F281" s="7">
        <v>16500</v>
      </c>
      <c r="G281" s="7">
        <v>2640</v>
      </c>
      <c r="H281" s="26">
        <f t="shared" si="8"/>
        <v>19140</v>
      </c>
      <c r="I281" s="4" t="s">
        <v>48</v>
      </c>
      <c r="J281" s="34" t="s">
        <v>179</v>
      </c>
      <c r="K281" s="4">
        <v>617</v>
      </c>
      <c r="L281" s="4">
        <v>4</v>
      </c>
      <c r="M281" s="4">
        <v>2400</v>
      </c>
      <c r="N281" s="4">
        <v>246</v>
      </c>
      <c r="O281" s="5">
        <v>42478</v>
      </c>
      <c r="P281" s="6" t="s">
        <v>94</v>
      </c>
    </row>
    <row r="282" spans="2:16" x14ac:dyDescent="0.25">
      <c r="B282" s="53">
        <v>267</v>
      </c>
      <c r="C282" s="44">
        <v>42478</v>
      </c>
      <c r="D282" s="6" t="s">
        <v>20</v>
      </c>
      <c r="E282" s="6" t="s">
        <v>391</v>
      </c>
      <c r="F282" s="7">
        <v>9250</v>
      </c>
      <c r="G282" s="7">
        <v>1480</v>
      </c>
      <c r="H282" s="26">
        <f t="shared" si="8"/>
        <v>10730</v>
      </c>
      <c r="I282" s="4" t="s">
        <v>48</v>
      </c>
      <c r="J282" s="34" t="s">
        <v>392</v>
      </c>
      <c r="K282" s="4" t="s">
        <v>393</v>
      </c>
      <c r="L282" s="4">
        <v>3</v>
      </c>
      <c r="M282" s="4">
        <v>3300</v>
      </c>
      <c r="N282" s="4">
        <v>339</v>
      </c>
      <c r="O282" s="5">
        <v>42478</v>
      </c>
      <c r="P282" s="6" t="s">
        <v>94</v>
      </c>
    </row>
    <row r="283" spans="2:16" x14ac:dyDescent="0.25">
      <c r="B283" s="53">
        <v>268</v>
      </c>
      <c r="C283" s="44">
        <v>42478</v>
      </c>
      <c r="D283" s="6" t="s">
        <v>15</v>
      </c>
      <c r="E283" s="6" t="s">
        <v>29</v>
      </c>
      <c r="F283" s="7">
        <v>34232.49</v>
      </c>
      <c r="G283" s="7">
        <v>5477.19</v>
      </c>
      <c r="H283" s="26">
        <f t="shared" si="8"/>
        <v>39709.68</v>
      </c>
      <c r="I283" s="4" t="s">
        <v>48</v>
      </c>
      <c r="J283" s="47" t="s">
        <v>12</v>
      </c>
      <c r="K283" s="4" t="s">
        <v>394</v>
      </c>
      <c r="L283" s="4">
        <v>4</v>
      </c>
      <c r="M283" s="4">
        <v>3100</v>
      </c>
      <c r="N283" s="4">
        <v>311</v>
      </c>
      <c r="O283" s="5">
        <v>42478</v>
      </c>
      <c r="P283" s="6" t="s">
        <v>94</v>
      </c>
    </row>
    <row r="284" spans="2:16" x14ac:dyDescent="0.25">
      <c r="B284" s="53">
        <v>269</v>
      </c>
      <c r="C284" s="44">
        <v>42478</v>
      </c>
      <c r="D284" s="6" t="s">
        <v>15</v>
      </c>
      <c r="E284" s="6" t="s">
        <v>30</v>
      </c>
      <c r="F284" s="7">
        <v>35927.9</v>
      </c>
      <c r="G284" s="7">
        <v>5748.46</v>
      </c>
      <c r="H284" s="26">
        <f t="shared" si="8"/>
        <v>41676.36</v>
      </c>
      <c r="I284" s="4" t="s">
        <v>48</v>
      </c>
      <c r="J284" s="47" t="s">
        <v>12</v>
      </c>
      <c r="K284" s="4" t="s">
        <v>395</v>
      </c>
      <c r="L284" s="4">
        <v>4</v>
      </c>
      <c r="M284" s="4">
        <v>3100</v>
      </c>
      <c r="N284" s="4">
        <v>311</v>
      </c>
      <c r="O284" s="5">
        <v>42478</v>
      </c>
      <c r="P284" s="6" t="s">
        <v>94</v>
      </c>
    </row>
    <row r="285" spans="2:16" x14ac:dyDescent="0.25">
      <c r="B285" s="53">
        <v>270</v>
      </c>
      <c r="C285" s="44">
        <v>42478</v>
      </c>
      <c r="D285" s="6" t="s">
        <v>15</v>
      </c>
      <c r="E285" s="6" t="s">
        <v>31</v>
      </c>
      <c r="F285" s="7">
        <v>17182.95</v>
      </c>
      <c r="G285" s="7">
        <v>2749.27</v>
      </c>
      <c r="H285" s="7">
        <f t="shared" si="8"/>
        <v>19932.22</v>
      </c>
      <c r="I285" s="4" t="s">
        <v>48</v>
      </c>
      <c r="J285" s="47" t="s">
        <v>12</v>
      </c>
      <c r="K285" s="4" t="s">
        <v>396</v>
      </c>
      <c r="L285" s="4">
        <v>4</v>
      </c>
      <c r="M285" s="4">
        <v>3100</v>
      </c>
      <c r="N285" s="4">
        <v>311</v>
      </c>
      <c r="O285" s="5">
        <v>42478</v>
      </c>
      <c r="P285" s="6" t="s">
        <v>94</v>
      </c>
    </row>
    <row r="286" spans="2:16" x14ac:dyDescent="0.25">
      <c r="B286" s="53">
        <v>271</v>
      </c>
      <c r="C286" s="44">
        <v>42478</v>
      </c>
      <c r="D286" s="6" t="s">
        <v>15</v>
      </c>
      <c r="E286" s="6" t="s">
        <v>75</v>
      </c>
      <c r="F286" s="7">
        <v>1725.26</v>
      </c>
      <c r="G286" s="7">
        <v>276.04000000000002</v>
      </c>
      <c r="H286" s="7">
        <f t="shared" si="8"/>
        <v>2001.3</v>
      </c>
      <c r="I286" s="4" t="s">
        <v>48</v>
      </c>
      <c r="J286" s="47" t="s">
        <v>12</v>
      </c>
      <c r="K286" s="4" t="s">
        <v>396</v>
      </c>
      <c r="L286" s="4">
        <v>4</v>
      </c>
      <c r="M286" s="4">
        <v>3100</v>
      </c>
      <c r="N286" s="4">
        <v>311</v>
      </c>
      <c r="O286" s="5">
        <v>42478</v>
      </c>
      <c r="P286" s="6" t="s">
        <v>94</v>
      </c>
    </row>
    <row r="287" spans="2:16" x14ac:dyDescent="0.25">
      <c r="B287" s="53">
        <v>272</v>
      </c>
      <c r="C287" s="44">
        <v>42478</v>
      </c>
      <c r="D287" s="6" t="s">
        <v>15</v>
      </c>
      <c r="E287" s="6" t="s">
        <v>32</v>
      </c>
      <c r="F287" s="7">
        <v>19188.689999999999</v>
      </c>
      <c r="G287" s="7">
        <v>3070.19</v>
      </c>
      <c r="H287" s="7">
        <f t="shared" si="8"/>
        <v>22258.879999999997</v>
      </c>
      <c r="I287" s="4" t="s">
        <v>48</v>
      </c>
      <c r="J287" s="47" t="s">
        <v>12</v>
      </c>
      <c r="K287" s="4" t="s">
        <v>397</v>
      </c>
      <c r="L287" s="4">
        <v>4</v>
      </c>
      <c r="M287" s="4">
        <v>3100</v>
      </c>
      <c r="N287" s="4">
        <v>311</v>
      </c>
      <c r="O287" s="5">
        <v>42478</v>
      </c>
      <c r="P287" s="6" t="s">
        <v>94</v>
      </c>
    </row>
    <row r="288" spans="2:16" x14ac:dyDescent="0.25">
      <c r="B288" s="53">
        <v>273</v>
      </c>
      <c r="C288" s="44">
        <v>42478</v>
      </c>
      <c r="D288" s="6" t="s">
        <v>15</v>
      </c>
      <c r="E288" s="6" t="s">
        <v>33</v>
      </c>
      <c r="F288" s="7">
        <v>35949.050000000003</v>
      </c>
      <c r="G288" s="7">
        <v>5751.84</v>
      </c>
      <c r="H288" s="7">
        <f t="shared" si="8"/>
        <v>41700.89</v>
      </c>
      <c r="I288" s="4" t="s">
        <v>48</v>
      </c>
      <c r="J288" s="47" t="s">
        <v>12</v>
      </c>
      <c r="K288" s="4" t="s">
        <v>398</v>
      </c>
      <c r="L288" s="4">
        <v>4</v>
      </c>
      <c r="M288" s="4">
        <v>3100</v>
      </c>
      <c r="N288" s="4">
        <v>311</v>
      </c>
      <c r="O288" s="5">
        <v>42478</v>
      </c>
      <c r="P288" s="6" t="s">
        <v>94</v>
      </c>
    </row>
    <row r="289" spans="2:16" x14ac:dyDescent="0.25">
      <c r="B289" s="53">
        <v>274</v>
      </c>
      <c r="C289" s="44">
        <v>42478</v>
      </c>
      <c r="D289" s="6" t="s">
        <v>15</v>
      </c>
      <c r="E289" s="6" t="s">
        <v>37</v>
      </c>
      <c r="F289" s="7">
        <v>6476.73</v>
      </c>
      <c r="G289" s="7">
        <v>1036.27</v>
      </c>
      <c r="H289" s="7">
        <f t="shared" si="8"/>
        <v>7513</v>
      </c>
      <c r="I289" s="4" t="s">
        <v>48</v>
      </c>
      <c r="J289" s="47" t="s">
        <v>12</v>
      </c>
      <c r="K289" s="4" t="s">
        <v>399</v>
      </c>
      <c r="L289" s="4">
        <v>4</v>
      </c>
      <c r="M289" s="4">
        <v>3100</v>
      </c>
      <c r="N289" s="4">
        <v>311</v>
      </c>
      <c r="O289" s="5">
        <v>42478</v>
      </c>
      <c r="P289" s="6" t="s">
        <v>94</v>
      </c>
    </row>
    <row r="290" spans="2:16" x14ac:dyDescent="0.25">
      <c r="B290" s="53">
        <v>275</v>
      </c>
      <c r="C290" s="44">
        <v>42478</v>
      </c>
      <c r="D290" s="6" t="s">
        <v>15</v>
      </c>
      <c r="E290" s="6" t="s">
        <v>38</v>
      </c>
      <c r="F290" s="7">
        <v>37027.51</v>
      </c>
      <c r="G290" s="7">
        <v>5924.4</v>
      </c>
      <c r="H290" s="7">
        <f t="shared" si="8"/>
        <v>42951.91</v>
      </c>
      <c r="I290" s="4" t="s">
        <v>48</v>
      </c>
      <c r="J290" s="47" t="s">
        <v>12</v>
      </c>
      <c r="K290" s="4" t="s">
        <v>400</v>
      </c>
      <c r="L290" s="4">
        <v>4</v>
      </c>
      <c r="M290" s="4">
        <v>3100</v>
      </c>
      <c r="N290" s="4">
        <v>311</v>
      </c>
      <c r="O290" s="5">
        <v>42478</v>
      </c>
      <c r="P290" s="6" t="s">
        <v>94</v>
      </c>
    </row>
    <row r="291" spans="2:16" x14ac:dyDescent="0.25">
      <c r="B291" s="53">
        <v>276</v>
      </c>
      <c r="C291" s="44">
        <v>42478</v>
      </c>
      <c r="D291" s="6" t="s">
        <v>15</v>
      </c>
      <c r="E291" s="6" t="s">
        <v>36</v>
      </c>
      <c r="F291" s="7">
        <v>7009.29</v>
      </c>
      <c r="G291" s="7">
        <v>1121.48</v>
      </c>
      <c r="H291" s="7">
        <f t="shared" si="8"/>
        <v>8130.77</v>
      </c>
      <c r="I291" s="4" t="s">
        <v>48</v>
      </c>
      <c r="J291" s="47" t="s">
        <v>12</v>
      </c>
      <c r="K291" s="4" t="s">
        <v>401</v>
      </c>
      <c r="L291" s="4">
        <v>4</v>
      </c>
      <c r="M291" s="4">
        <v>3100</v>
      </c>
      <c r="N291" s="4">
        <v>311</v>
      </c>
      <c r="O291" s="5">
        <v>42478</v>
      </c>
      <c r="P291" s="6" t="s">
        <v>94</v>
      </c>
    </row>
    <row r="292" spans="2:16" x14ac:dyDescent="0.25">
      <c r="B292" s="53">
        <v>277</v>
      </c>
      <c r="C292" s="44">
        <v>42478</v>
      </c>
      <c r="D292" s="6" t="s">
        <v>15</v>
      </c>
      <c r="E292" s="6" t="s">
        <v>39</v>
      </c>
      <c r="F292" s="7">
        <v>5920.36</v>
      </c>
      <c r="G292" s="7">
        <v>947.25</v>
      </c>
      <c r="H292" s="7">
        <f t="shared" si="8"/>
        <v>6867.61</v>
      </c>
      <c r="I292" s="4" t="s">
        <v>48</v>
      </c>
      <c r="J292" s="47" t="s">
        <v>12</v>
      </c>
      <c r="K292" s="4" t="s">
        <v>402</v>
      </c>
      <c r="L292" s="4">
        <v>4</v>
      </c>
      <c r="M292" s="4">
        <v>3100</v>
      </c>
      <c r="N292" s="4">
        <v>311</v>
      </c>
      <c r="O292" s="5">
        <v>42478</v>
      </c>
      <c r="P292" s="6" t="s">
        <v>94</v>
      </c>
    </row>
    <row r="293" spans="2:16" x14ac:dyDescent="0.25">
      <c r="B293" s="53">
        <v>278</v>
      </c>
      <c r="C293" s="44">
        <v>42478</v>
      </c>
      <c r="D293" s="6" t="s">
        <v>15</v>
      </c>
      <c r="E293" s="6" t="s">
        <v>63</v>
      </c>
      <c r="F293" s="7">
        <v>5435.98</v>
      </c>
      <c r="G293" s="7">
        <v>869.75</v>
      </c>
      <c r="H293" s="7">
        <f t="shared" si="8"/>
        <v>6305.73</v>
      </c>
      <c r="I293" s="4" t="s">
        <v>48</v>
      </c>
      <c r="J293" s="47" t="s">
        <v>12</v>
      </c>
      <c r="K293" s="4" t="s">
        <v>403</v>
      </c>
      <c r="L293" s="4">
        <v>4</v>
      </c>
      <c r="M293" s="4">
        <v>3100</v>
      </c>
      <c r="N293" s="4">
        <v>311</v>
      </c>
      <c r="O293" s="5">
        <v>42478</v>
      </c>
      <c r="P293" s="6" t="s">
        <v>94</v>
      </c>
    </row>
    <row r="294" spans="2:16" x14ac:dyDescent="0.25">
      <c r="B294" s="53">
        <v>279</v>
      </c>
      <c r="C294" s="44">
        <v>42478</v>
      </c>
      <c r="D294" s="6" t="s">
        <v>15</v>
      </c>
      <c r="E294" s="6" t="s">
        <v>61</v>
      </c>
      <c r="F294" s="7">
        <v>5238.26</v>
      </c>
      <c r="G294" s="7">
        <v>838.12</v>
      </c>
      <c r="H294" s="7">
        <f t="shared" si="8"/>
        <v>6076.38</v>
      </c>
      <c r="I294" s="4" t="s">
        <v>48</v>
      </c>
      <c r="J294" s="47" t="s">
        <v>12</v>
      </c>
      <c r="K294" s="4" t="s">
        <v>404</v>
      </c>
      <c r="L294" s="4">
        <v>4</v>
      </c>
      <c r="M294" s="4">
        <v>3100</v>
      </c>
      <c r="N294" s="4">
        <v>311</v>
      </c>
      <c r="O294" s="5">
        <v>42478</v>
      </c>
      <c r="P294" s="6" t="s">
        <v>94</v>
      </c>
    </row>
    <row r="295" spans="2:16" x14ac:dyDescent="0.25">
      <c r="B295" s="53">
        <v>280</v>
      </c>
      <c r="C295" s="44">
        <v>42478</v>
      </c>
      <c r="D295" s="6" t="s">
        <v>15</v>
      </c>
      <c r="E295" s="6" t="s">
        <v>33</v>
      </c>
      <c r="F295" s="7">
        <v>2039.21</v>
      </c>
      <c r="G295" s="7">
        <v>326.02699999999999</v>
      </c>
      <c r="H295" s="7">
        <f t="shared" si="8"/>
        <v>2365.2370000000001</v>
      </c>
      <c r="I295" s="4" t="s">
        <v>48</v>
      </c>
      <c r="J295" s="47" t="s">
        <v>12</v>
      </c>
      <c r="K295" s="4" t="s">
        <v>405</v>
      </c>
      <c r="L295" s="4">
        <v>4</v>
      </c>
      <c r="M295" s="4">
        <v>3100</v>
      </c>
      <c r="N295" s="4">
        <v>311</v>
      </c>
      <c r="O295" s="5">
        <v>42478</v>
      </c>
      <c r="P295" s="6" t="s">
        <v>94</v>
      </c>
    </row>
    <row r="296" spans="2:16" x14ac:dyDescent="0.25">
      <c r="B296" s="53">
        <v>281</v>
      </c>
      <c r="C296" s="44">
        <v>42478</v>
      </c>
      <c r="D296" s="6" t="s">
        <v>15</v>
      </c>
      <c r="E296" s="6" t="s">
        <v>40</v>
      </c>
      <c r="F296" s="7">
        <v>14375</v>
      </c>
      <c r="G296" s="7">
        <v>0</v>
      </c>
      <c r="H296" s="7">
        <f t="shared" si="8"/>
        <v>14375</v>
      </c>
      <c r="I296" s="4" t="s">
        <v>48</v>
      </c>
      <c r="J296" s="47" t="s">
        <v>12</v>
      </c>
      <c r="K296" s="4" t="s">
        <v>406</v>
      </c>
      <c r="L296" s="4">
        <v>4</v>
      </c>
      <c r="M296" s="4">
        <v>3100</v>
      </c>
      <c r="N296" s="4">
        <v>311</v>
      </c>
      <c r="O296" s="5">
        <v>42478</v>
      </c>
      <c r="P296" s="6" t="s">
        <v>94</v>
      </c>
    </row>
    <row r="297" spans="2:16" x14ac:dyDescent="0.25">
      <c r="B297" s="53">
        <v>282</v>
      </c>
      <c r="C297" s="44">
        <v>42478</v>
      </c>
      <c r="D297" s="6" t="s">
        <v>15</v>
      </c>
      <c r="E297" s="6" t="s">
        <v>56</v>
      </c>
      <c r="F297" s="7">
        <v>20532.580000000002</v>
      </c>
      <c r="G297" s="7">
        <v>3285.21</v>
      </c>
      <c r="H297" s="7">
        <f t="shared" si="8"/>
        <v>23817.79</v>
      </c>
      <c r="I297" s="4" t="s">
        <v>48</v>
      </c>
      <c r="J297" s="47" t="s">
        <v>12</v>
      </c>
      <c r="K297" s="4" t="s">
        <v>407</v>
      </c>
      <c r="L297" s="4">
        <v>4</v>
      </c>
      <c r="M297" s="4">
        <v>3100</v>
      </c>
      <c r="N297" s="4">
        <v>311</v>
      </c>
      <c r="O297" s="5">
        <v>42478</v>
      </c>
      <c r="P297" s="6" t="s">
        <v>94</v>
      </c>
    </row>
    <row r="298" spans="2:16" x14ac:dyDescent="0.25">
      <c r="B298" s="53">
        <v>283</v>
      </c>
      <c r="C298" s="44">
        <v>42478</v>
      </c>
      <c r="D298" s="6" t="s">
        <v>15</v>
      </c>
      <c r="E298" s="6" t="s">
        <v>55</v>
      </c>
      <c r="F298" s="7">
        <v>20079.79</v>
      </c>
      <c r="G298" s="7">
        <v>3212.76</v>
      </c>
      <c r="H298" s="7">
        <f t="shared" si="8"/>
        <v>23292.550000000003</v>
      </c>
      <c r="I298" s="4" t="s">
        <v>48</v>
      </c>
      <c r="J298" s="47" t="s">
        <v>12</v>
      </c>
      <c r="K298" s="4" t="s">
        <v>408</v>
      </c>
      <c r="L298" s="4">
        <v>4</v>
      </c>
      <c r="M298" s="4">
        <v>3100</v>
      </c>
      <c r="N298" s="4">
        <v>311</v>
      </c>
      <c r="O298" s="5">
        <v>42478</v>
      </c>
      <c r="P298" s="6" t="s">
        <v>94</v>
      </c>
    </row>
    <row r="299" spans="2:16" x14ac:dyDescent="0.25">
      <c r="B299" s="53">
        <v>284</v>
      </c>
      <c r="C299" s="44">
        <v>42478</v>
      </c>
      <c r="D299" s="6" t="s">
        <v>10</v>
      </c>
      <c r="E299" s="6" t="s">
        <v>409</v>
      </c>
      <c r="F299" s="7">
        <v>11588</v>
      </c>
      <c r="G299" s="7">
        <v>0</v>
      </c>
      <c r="H299" s="7">
        <f t="shared" si="8"/>
        <v>11588</v>
      </c>
      <c r="I299" s="4" t="s">
        <v>48</v>
      </c>
      <c r="J299" s="47" t="s">
        <v>53</v>
      </c>
      <c r="K299" s="4">
        <v>165548046</v>
      </c>
      <c r="L299" s="4">
        <v>2</v>
      </c>
      <c r="M299" s="4">
        <v>3900</v>
      </c>
      <c r="N299" s="4">
        <v>392</v>
      </c>
      <c r="O299" s="5">
        <v>42479</v>
      </c>
      <c r="P299" s="6" t="s">
        <v>94</v>
      </c>
    </row>
    <row r="300" spans="2:16" x14ac:dyDescent="0.25">
      <c r="B300" s="53">
        <v>285</v>
      </c>
      <c r="C300" s="44">
        <v>42480</v>
      </c>
      <c r="D300" s="6" t="s">
        <v>15</v>
      </c>
      <c r="E300" s="6" t="s">
        <v>381</v>
      </c>
      <c r="F300" s="7">
        <v>15120.69</v>
      </c>
      <c r="G300" s="7">
        <v>2419.31</v>
      </c>
      <c r="H300" s="7">
        <f t="shared" si="8"/>
        <v>17540</v>
      </c>
      <c r="I300" s="4" t="s">
        <v>48</v>
      </c>
      <c r="J300" s="34" t="s">
        <v>410</v>
      </c>
      <c r="K300" s="4" t="s">
        <v>411</v>
      </c>
      <c r="L300" s="4">
        <v>4</v>
      </c>
      <c r="M300" s="4">
        <v>3500</v>
      </c>
      <c r="N300" s="4">
        <v>357</v>
      </c>
      <c r="O300" s="5">
        <v>42479</v>
      </c>
      <c r="P300" s="6" t="s">
        <v>94</v>
      </c>
    </row>
    <row r="301" spans="2:16" x14ac:dyDescent="0.25">
      <c r="B301" s="53">
        <v>286</v>
      </c>
      <c r="C301" s="44">
        <v>42480</v>
      </c>
      <c r="D301" s="6" t="s">
        <v>15</v>
      </c>
      <c r="E301" s="6" t="s">
        <v>413</v>
      </c>
      <c r="F301" s="7">
        <v>6559.42</v>
      </c>
      <c r="G301" s="7">
        <v>1015.58</v>
      </c>
      <c r="H301" s="7">
        <f t="shared" si="8"/>
        <v>7575</v>
      </c>
      <c r="I301" s="4" t="s">
        <v>48</v>
      </c>
      <c r="J301" s="34" t="s">
        <v>50</v>
      </c>
      <c r="K301" s="4" t="s">
        <v>415</v>
      </c>
      <c r="L301" s="4">
        <v>4</v>
      </c>
      <c r="M301" s="4">
        <v>2600</v>
      </c>
      <c r="N301" s="4">
        <v>261</v>
      </c>
      <c r="O301" s="5">
        <v>42480</v>
      </c>
      <c r="P301" s="6" t="s">
        <v>94</v>
      </c>
    </row>
    <row r="302" spans="2:16" x14ac:dyDescent="0.25">
      <c r="B302" s="53">
        <v>287</v>
      </c>
      <c r="C302" s="44">
        <v>42480</v>
      </c>
      <c r="D302" s="6" t="s">
        <v>15</v>
      </c>
      <c r="E302" s="6" t="s">
        <v>412</v>
      </c>
      <c r="F302" s="7">
        <v>4247.38</v>
      </c>
      <c r="G302" s="7">
        <v>657.62</v>
      </c>
      <c r="H302" s="7">
        <f t="shared" si="8"/>
        <v>4905</v>
      </c>
      <c r="I302" s="4" t="s">
        <v>48</v>
      </c>
      <c r="J302" s="34" t="s">
        <v>50</v>
      </c>
      <c r="K302" s="4" t="s">
        <v>416</v>
      </c>
      <c r="L302" s="4">
        <v>4</v>
      </c>
      <c r="M302" s="4">
        <v>2600</v>
      </c>
      <c r="N302" s="4">
        <v>261</v>
      </c>
      <c r="O302" s="5">
        <v>42480</v>
      </c>
      <c r="P302" s="6" t="s">
        <v>94</v>
      </c>
    </row>
    <row r="303" spans="2:16" x14ac:dyDescent="0.25">
      <c r="B303" s="53">
        <v>288</v>
      </c>
      <c r="C303" s="44">
        <v>42480</v>
      </c>
      <c r="D303" s="6" t="s">
        <v>15</v>
      </c>
      <c r="E303" s="6" t="s">
        <v>414</v>
      </c>
      <c r="F303" s="7">
        <v>8021.28</v>
      </c>
      <c r="G303" s="7">
        <v>1241.92</v>
      </c>
      <c r="H303" s="7">
        <f t="shared" si="8"/>
        <v>9263.2000000000007</v>
      </c>
      <c r="I303" s="4" t="s">
        <v>48</v>
      </c>
      <c r="J303" s="34" t="s">
        <v>50</v>
      </c>
      <c r="K303" s="4" t="s">
        <v>417</v>
      </c>
      <c r="L303" s="4">
        <v>4</v>
      </c>
      <c r="M303" s="4">
        <v>2600</v>
      </c>
      <c r="N303" s="4">
        <v>261</v>
      </c>
      <c r="O303" s="5">
        <v>42480</v>
      </c>
      <c r="P303" s="6" t="s">
        <v>94</v>
      </c>
    </row>
    <row r="304" spans="2:16" x14ac:dyDescent="0.25">
      <c r="B304" s="53">
        <v>289</v>
      </c>
      <c r="C304" s="44">
        <v>42480</v>
      </c>
      <c r="D304" s="6" t="s">
        <v>20</v>
      </c>
      <c r="E304" s="6" t="s">
        <v>418</v>
      </c>
      <c r="F304" s="7">
        <v>9335.24</v>
      </c>
      <c r="G304" s="7">
        <v>1493.64</v>
      </c>
      <c r="H304" s="7">
        <f t="shared" si="8"/>
        <v>10828.88</v>
      </c>
      <c r="I304" s="4" t="s">
        <v>48</v>
      </c>
      <c r="J304" s="34" t="s">
        <v>45</v>
      </c>
      <c r="K304" s="4" t="s">
        <v>419</v>
      </c>
      <c r="L304" s="4">
        <v>3</v>
      </c>
      <c r="M304" s="4">
        <v>2100</v>
      </c>
      <c r="N304" s="4">
        <v>215</v>
      </c>
      <c r="O304" s="5">
        <v>42480</v>
      </c>
      <c r="P304" s="6" t="s">
        <v>94</v>
      </c>
    </row>
    <row r="305" spans="2:16" x14ac:dyDescent="0.25">
      <c r="B305" s="53">
        <v>290</v>
      </c>
      <c r="C305" s="44">
        <v>42481</v>
      </c>
      <c r="D305" s="6" t="s">
        <v>15</v>
      </c>
      <c r="E305" s="6" t="s">
        <v>420</v>
      </c>
      <c r="F305" s="7">
        <v>37792.089999999997</v>
      </c>
      <c r="G305" s="7">
        <v>6046.73</v>
      </c>
      <c r="H305" s="7">
        <f t="shared" si="8"/>
        <v>43838.819999999992</v>
      </c>
      <c r="I305" s="4" t="s">
        <v>48</v>
      </c>
      <c r="J305" s="34" t="s">
        <v>26</v>
      </c>
      <c r="K305" s="4" t="s">
        <v>421</v>
      </c>
      <c r="L305" s="4">
        <v>4</v>
      </c>
      <c r="M305" s="4">
        <v>2400</v>
      </c>
      <c r="N305" s="4">
        <v>249</v>
      </c>
      <c r="O305" s="5">
        <v>42481</v>
      </c>
      <c r="P305" s="6" t="s">
        <v>94</v>
      </c>
    </row>
    <row r="306" spans="2:16" x14ac:dyDescent="0.25">
      <c r="B306" s="53">
        <v>291</v>
      </c>
      <c r="C306" s="44">
        <v>42481</v>
      </c>
      <c r="D306" s="6" t="s">
        <v>15</v>
      </c>
      <c r="E306" s="38" t="s">
        <v>422</v>
      </c>
      <c r="F306" s="7">
        <v>5767.62</v>
      </c>
      <c r="G306" s="7">
        <v>922.82</v>
      </c>
      <c r="H306" s="7">
        <f t="shared" si="8"/>
        <v>6690.44</v>
      </c>
      <c r="I306" s="4" t="s">
        <v>48</v>
      </c>
      <c r="J306" s="34" t="s">
        <v>26</v>
      </c>
      <c r="K306" s="4" t="s">
        <v>423</v>
      </c>
      <c r="L306" s="4">
        <v>4</v>
      </c>
      <c r="M306" s="4">
        <v>2400</v>
      </c>
      <c r="N306" s="4">
        <v>249</v>
      </c>
      <c r="O306" s="5">
        <v>42481</v>
      </c>
      <c r="P306" s="6" t="s">
        <v>94</v>
      </c>
    </row>
    <row r="307" spans="2:16" x14ac:dyDescent="0.25">
      <c r="B307" s="53">
        <v>292</v>
      </c>
      <c r="C307" s="44">
        <v>42481</v>
      </c>
      <c r="D307" s="6" t="s">
        <v>15</v>
      </c>
      <c r="E307" s="6" t="s">
        <v>424</v>
      </c>
      <c r="F307" s="7">
        <v>9479.7999999999993</v>
      </c>
      <c r="G307" s="7">
        <v>1516.77</v>
      </c>
      <c r="H307" s="7">
        <f t="shared" si="8"/>
        <v>10996.57</v>
      </c>
      <c r="I307" s="4" t="s">
        <v>48</v>
      </c>
      <c r="J307" s="35" t="s">
        <v>26</v>
      </c>
      <c r="K307" s="4" t="s">
        <v>425</v>
      </c>
      <c r="L307" s="4">
        <v>4</v>
      </c>
      <c r="M307" s="4">
        <v>2400</v>
      </c>
      <c r="N307" s="4">
        <v>249</v>
      </c>
      <c r="O307" s="5">
        <v>42481</v>
      </c>
      <c r="P307" s="6" t="s">
        <v>94</v>
      </c>
    </row>
    <row r="308" spans="2:16" x14ac:dyDescent="0.25">
      <c r="B308" s="53">
        <v>293</v>
      </c>
      <c r="C308" s="44">
        <v>42481</v>
      </c>
      <c r="D308" s="6" t="s">
        <v>15</v>
      </c>
      <c r="E308" s="6" t="s">
        <v>426</v>
      </c>
      <c r="F308" s="7">
        <v>25276.74</v>
      </c>
      <c r="G308" s="7">
        <v>4044.48</v>
      </c>
      <c r="H308" s="7">
        <f t="shared" si="8"/>
        <v>29321.22</v>
      </c>
      <c r="I308" s="4" t="s">
        <v>48</v>
      </c>
      <c r="J308" s="34" t="s">
        <v>26</v>
      </c>
      <c r="K308" s="4" t="s">
        <v>427</v>
      </c>
      <c r="L308" s="4">
        <v>4</v>
      </c>
      <c r="M308" s="4">
        <v>2400</v>
      </c>
      <c r="N308" s="4">
        <v>249</v>
      </c>
      <c r="O308" s="5">
        <v>42481</v>
      </c>
      <c r="P308" s="6" t="s">
        <v>94</v>
      </c>
    </row>
    <row r="309" spans="2:16" x14ac:dyDescent="0.25">
      <c r="B309" s="53">
        <v>294</v>
      </c>
      <c r="C309" s="44">
        <v>42481</v>
      </c>
      <c r="D309" s="6" t="s">
        <v>15</v>
      </c>
      <c r="E309" s="6" t="s">
        <v>428</v>
      </c>
      <c r="F309" s="7">
        <v>6288</v>
      </c>
      <c r="G309" s="7">
        <v>1006.08</v>
      </c>
      <c r="H309" s="7">
        <f t="shared" si="8"/>
        <v>7294.08</v>
      </c>
      <c r="I309" s="4" t="s">
        <v>48</v>
      </c>
      <c r="J309" s="34" t="s">
        <v>26</v>
      </c>
      <c r="K309" s="4" t="s">
        <v>429</v>
      </c>
      <c r="L309" s="4">
        <v>4</v>
      </c>
      <c r="M309" s="4">
        <v>2400</v>
      </c>
      <c r="N309" s="4">
        <v>249</v>
      </c>
      <c r="O309" s="5">
        <v>42481</v>
      </c>
      <c r="P309" s="6" t="s">
        <v>94</v>
      </c>
    </row>
    <row r="310" spans="2:16" x14ac:dyDescent="0.25">
      <c r="B310" s="53">
        <v>295</v>
      </c>
      <c r="C310" s="44">
        <v>42481</v>
      </c>
      <c r="D310" s="6" t="s">
        <v>15</v>
      </c>
      <c r="E310" s="6" t="s">
        <v>74</v>
      </c>
      <c r="F310" s="7">
        <v>1431.04</v>
      </c>
      <c r="G310" s="7">
        <v>228.97</v>
      </c>
      <c r="H310" s="7">
        <f t="shared" si="8"/>
        <v>1660.01</v>
      </c>
      <c r="I310" s="4" t="s">
        <v>48</v>
      </c>
      <c r="J310" s="35" t="s">
        <v>26</v>
      </c>
      <c r="K310" s="4" t="s">
        <v>430</v>
      </c>
      <c r="L310" s="4">
        <v>4</v>
      </c>
      <c r="M310" s="4">
        <v>2400</v>
      </c>
      <c r="N310" s="4">
        <v>249</v>
      </c>
      <c r="O310" s="5">
        <v>42481</v>
      </c>
      <c r="P310" s="6" t="s">
        <v>94</v>
      </c>
    </row>
    <row r="311" spans="2:16" x14ac:dyDescent="0.25">
      <c r="B311" s="53">
        <v>296</v>
      </c>
      <c r="C311" s="44">
        <v>42482</v>
      </c>
      <c r="D311" s="6" t="s">
        <v>15</v>
      </c>
      <c r="E311" s="6" t="s">
        <v>413</v>
      </c>
      <c r="F311" s="7">
        <v>1169.01</v>
      </c>
      <c r="G311" s="7">
        <v>180.99</v>
      </c>
      <c r="H311" s="7">
        <f t="shared" si="8"/>
        <v>1350</v>
      </c>
      <c r="I311" s="4" t="s">
        <v>48</v>
      </c>
      <c r="J311" s="34" t="s">
        <v>50</v>
      </c>
      <c r="K311" s="4" t="s">
        <v>431</v>
      </c>
      <c r="L311" s="4">
        <v>4</v>
      </c>
      <c r="M311" s="4">
        <v>2600</v>
      </c>
      <c r="N311" s="4">
        <v>261</v>
      </c>
      <c r="O311" s="5">
        <v>42482</v>
      </c>
      <c r="P311" s="6" t="s">
        <v>94</v>
      </c>
    </row>
    <row r="312" spans="2:16" x14ac:dyDescent="0.25">
      <c r="B312" s="53">
        <v>297</v>
      </c>
      <c r="C312" s="44">
        <v>42482</v>
      </c>
      <c r="D312" s="6" t="s">
        <v>15</v>
      </c>
      <c r="E312" s="6" t="s">
        <v>412</v>
      </c>
      <c r="F312" s="7">
        <v>955.12</v>
      </c>
      <c r="G312" s="7">
        <v>147.88</v>
      </c>
      <c r="H312" s="7">
        <f t="shared" si="8"/>
        <v>1103</v>
      </c>
      <c r="I312" s="4" t="s">
        <v>48</v>
      </c>
      <c r="J312" s="34" t="s">
        <v>50</v>
      </c>
      <c r="K312" s="4" t="s">
        <v>432</v>
      </c>
      <c r="L312" s="4">
        <v>4</v>
      </c>
      <c r="M312" s="4">
        <v>2600</v>
      </c>
      <c r="N312" s="4">
        <v>261</v>
      </c>
      <c r="O312" s="5">
        <v>42482</v>
      </c>
      <c r="P312" s="6" t="s">
        <v>94</v>
      </c>
    </row>
    <row r="313" spans="2:16" x14ac:dyDescent="0.25">
      <c r="B313" s="53">
        <v>298</v>
      </c>
      <c r="C313" s="44">
        <v>42482</v>
      </c>
      <c r="D313" s="6" t="s">
        <v>15</v>
      </c>
      <c r="E313" s="6" t="s">
        <v>414</v>
      </c>
      <c r="F313" s="7">
        <v>3896.62</v>
      </c>
      <c r="G313" s="7">
        <v>603.38</v>
      </c>
      <c r="H313" s="7">
        <f t="shared" si="8"/>
        <v>4500</v>
      </c>
      <c r="I313" s="4" t="s">
        <v>48</v>
      </c>
      <c r="J313" s="34" t="s">
        <v>50</v>
      </c>
      <c r="K313" s="4" t="s">
        <v>432</v>
      </c>
      <c r="L313" s="4">
        <v>4</v>
      </c>
      <c r="M313" s="4">
        <v>2600</v>
      </c>
      <c r="N313" s="4">
        <v>261</v>
      </c>
      <c r="O313" s="5">
        <v>42482</v>
      </c>
      <c r="P313" s="6" t="s">
        <v>94</v>
      </c>
    </row>
    <row r="314" spans="2:16" x14ac:dyDescent="0.25">
      <c r="B314" s="53">
        <v>299</v>
      </c>
      <c r="C314" s="44">
        <v>42482</v>
      </c>
      <c r="D314" s="6" t="s">
        <v>21</v>
      </c>
      <c r="E314" s="6" t="s">
        <v>433</v>
      </c>
      <c r="F314" s="7">
        <v>432.96</v>
      </c>
      <c r="G314" s="7">
        <v>67.040000000000006</v>
      </c>
      <c r="H314" s="7">
        <f t="shared" si="8"/>
        <v>500</v>
      </c>
      <c r="I314" s="4" t="s">
        <v>48</v>
      </c>
      <c r="J314" s="34" t="s">
        <v>50</v>
      </c>
      <c r="K314" s="4" t="s">
        <v>434</v>
      </c>
      <c r="L314" s="4">
        <v>4</v>
      </c>
      <c r="M314" s="4">
        <v>2600</v>
      </c>
      <c r="N314" s="4">
        <v>261</v>
      </c>
      <c r="O314" s="5">
        <v>42482</v>
      </c>
      <c r="P314" s="6" t="s">
        <v>94</v>
      </c>
    </row>
    <row r="315" spans="2:16" s="16" customFormat="1" x14ac:dyDescent="0.25">
      <c r="B315" s="53">
        <v>300</v>
      </c>
      <c r="C315" s="44">
        <v>42482</v>
      </c>
      <c r="D315" s="6" t="s">
        <v>15</v>
      </c>
      <c r="E315" s="6" t="s">
        <v>435</v>
      </c>
      <c r="F315" s="7">
        <v>7340</v>
      </c>
      <c r="G315" s="7">
        <v>1174.4000000000001</v>
      </c>
      <c r="H315" s="7">
        <f t="shared" si="8"/>
        <v>8514.4</v>
      </c>
      <c r="I315" s="4" t="s">
        <v>48</v>
      </c>
      <c r="J315" s="34" t="s">
        <v>25</v>
      </c>
      <c r="K315" s="4" t="s">
        <v>436</v>
      </c>
      <c r="L315" s="4">
        <v>4</v>
      </c>
      <c r="M315" s="4">
        <v>3500</v>
      </c>
      <c r="N315" s="4">
        <v>351</v>
      </c>
      <c r="O315" s="5">
        <v>42482</v>
      </c>
      <c r="P315" s="6" t="s">
        <v>94</v>
      </c>
    </row>
    <row r="316" spans="2:16" s="16" customFormat="1" x14ac:dyDescent="0.25">
      <c r="B316" s="53">
        <v>301</v>
      </c>
      <c r="C316" s="44">
        <v>42482</v>
      </c>
      <c r="D316" s="6" t="s">
        <v>15</v>
      </c>
      <c r="E316" s="6" t="s">
        <v>437</v>
      </c>
      <c r="F316" s="7">
        <v>1707</v>
      </c>
      <c r="G316" s="7">
        <v>219</v>
      </c>
      <c r="H316" s="7">
        <f t="shared" si="8"/>
        <v>1926</v>
      </c>
      <c r="I316" s="4" t="s">
        <v>23</v>
      </c>
      <c r="J316" s="34" t="s">
        <v>81</v>
      </c>
      <c r="K316" s="4" t="s">
        <v>65</v>
      </c>
      <c r="L316" s="4">
        <v>4</v>
      </c>
      <c r="M316" s="4">
        <v>3900</v>
      </c>
      <c r="N316" s="4">
        <v>399</v>
      </c>
      <c r="O316" s="5">
        <v>42482</v>
      </c>
      <c r="P316" s="6" t="s">
        <v>94</v>
      </c>
    </row>
    <row r="317" spans="2:16" s="16" customFormat="1" x14ac:dyDescent="0.25">
      <c r="B317" s="53">
        <v>302</v>
      </c>
      <c r="C317" s="44">
        <v>42482</v>
      </c>
      <c r="D317" s="6" t="s">
        <v>15</v>
      </c>
      <c r="E317" s="6" t="s">
        <v>438</v>
      </c>
      <c r="F317" s="7">
        <v>1821</v>
      </c>
      <c r="G317" s="7">
        <v>219</v>
      </c>
      <c r="H317" s="7">
        <f t="shared" si="8"/>
        <v>2040</v>
      </c>
      <c r="I317" s="4" t="s">
        <v>23</v>
      </c>
      <c r="J317" s="34" t="s">
        <v>81</v>
      </c>
      <c r="K317" s="4" t="s">
        <v>65</v>
      </c>
      <c r="L317" s="4">
        <v>4</v>
      </c>
      <c r="M317" s="4">
        <v>3900</v>
      </c>
      <c r="N317" s="4">
        <v>399</v>
      </c>
      <c r="O317" s="5">
        <v>42482</v>
      </c>
      <c r="P317" s="6" t="s">
        <v>94</v>
      </c>
    </row>
    <row r="318" spans="2:16" s="16" customFormat="1" x14ac:dyDescent="0.25">
      <c r="B318" s="53">
        <v>303</v>
      </c>
      <c r="C318" s="44">
        <v>42482</v>
      </c>
      <c r="D318" s="6" t="s">
        <v>15</v>
      </c>
      <c r="E318" s="6" t="s">
        <v>439</v>
      </c>
      <c r="F318" s="7">
        <v>1821</v>
      </c>
      <c r="G318" s="7">
        <v>219</v>
      </c>
      <c r="H318" s="7">
        <f t="shared" si="8"/>
        <v>2040</v>
      </c>
      <c r="I318" s="4" t="s">
        <v>23</v>
      </c>
      <c r="J318" s="34" t="s">
        <v>81</v>
      </c>
      <c r="K318" s="4" t="s">
        <v>65</v>
      </c>
      <c r="L318" s="4">
        <v>4</v>
      </c>
      <c r="M318" s="4">
        <v>3900</v>
      </c>
      <c r="N318" s="4">
        <v>399</v>
      </c>
      <c r="O318" s="5">
        <v>42482</v>
      </c>
      <c r="P318" s="6" t="s">
        <v>94</v>
      </c>
    </row>
    <row r="319" spans="2:16" s="16" customFormat="1" x14ac:dyDescent="0.25">
      <c r="B319" s="53">
        <v>304</v>
      </c>
      <c r="C319" s="44">
        <v>42485</v>
      </c>
      <c r="D319" s="6" t="s">
        <v>15</v>
      </c>
      <c r="E319" s="6" t="s">
        <v>444</v>
      </c>
      <c r="F319" s="7">
        <v>172.41</v>
      </c>
      <c r="G319" s="7">
        <v>27.59</v>
      </c>
      <c r="H319" s="7">
        <f t="shared" si="8"/>
        <v>200</v>
      </c>
      <c r="I319" s="4" t="s">
        <v>23</v>
      </c>
      <c r="J319" s="34" t="s">
        <v>41</v>
      </c>
      <c r="K319" s="4" t="s">
        <v>440</v>
      </c>
      <c r="L319" s="4">
        <v>4</v>
      </c>
      <c r="M319" s="4">
        <v>3100</v>
      </c>
      <c r="N319" s="4">
        <v>315</v>
      </c>
      <c r="O319" s="5">
        <v>42485</v>
      </c>
      <c r="P319" s="6" t="s">
        <v>94</v>
      </c>
    </row>
    <row r="320" spans="2:16" s="16" customFormat="1" x14ac:dyDescent="0.25">
      <c r="B320" s="53">
        <v>305</v>
      </c>
      <c r="C320" s="44">
        <v>42485</v>
      </c>
      <c r="D320" s="6" t="s">
        <v>21</v>
      </c>
      <c r="E320" s="6" t="s">
        <v>445</v>
      </c>
      <c r="F320" s="7">
        <v>172.41</v>
      </c>
      <c r="G320" s="7">
        <v>27.59</v>
      </c>
      <c r="H320" s="7">
        <f t="shared" ref="H320:H326" si="9">SUM(F320:G320)</f>
        <v>200</v>
      </c>
      <c r="I320" s="4" t="s">
        <v>23</v>
      </c>
      <c r="J320" s="34" t="s">
        <v>41</v>
      </c>
      <c r="K320" s="4" t="s">
        <v>441</v>
      </c>
      <c r="L320" s="4">
        <v>1</v>
      </c>
      <c r="M320" s="4">
        <v>3100</v>
      </c>
      <c r="N320" s="4">
        <v>315</v>
      </c>
      <c r="O320" s="5">
        <v>42485</v>
      </c>
      <c r="P320" s="6" t="s">
        <v>94</v>
      </c>
    </row>
    <row r="321" spans="2:16" s="16" customFormat="1" x14ac:dyDescent="0.25">
      <c r="B321" s="53">
        <v>306</v>
      </c>
      <c r="C321" s="44">
        <v>42486</v>
      </c>
      <c r="D321" s="6" t="s">
        <v>15</v>
      </c>
      <c r="E321" s="6" t="s">
        <v>446</v>
      </c>
      <c r="F321" s="7">
        <v>24500</v>
      </c>
      <c r="G321" s="7">
        <v>3920</v>
      </c>
      <c r="H321" s="7">
        <f t="shared" si="9"/>
        <v>28420</v>
      </c>
      <c r="I321" s="4" t="s">
        <v>48</v>
      </c>
      <c r="J321" s="34" t="s">
        <v>25</v>
      </c>
      <c r="K321" s="4" t="s">
        <v>442</v>
      </c>
      <c r="L321" s="4">
        <v>4</v>
      </c>
      <c r="M321" s="4">
        <v>2500</v>
      </c>
      <c r="N321" s="4">
        <v>259</v>
      </c>
      <c r="O321" s="5">
        <v>42486</v>
      </c>
      <c r="P321" s="6" t="s">
        <v>94</v>
      </c>
    </row>
    <row r="322" spans="2:16" s="16" customFormat="1" x14ac:dyDescent="0.25">
      <c r="B322" s="53">
        <v>307</v>
      </c>
      <c r="C322" s="44">
        <v>42487</v>
      </c>
      <c r="D322" s="6" t="s">
        <v>15</v>
      </c>
      <c r="E322" s="6" t="s">
        <v>443</v>
      </c>
      <c r="F322" s="7">
        <v>250</v>
      </c>
      <c r="G322" s="7">
        <v>40</v>
      </c>
      <c r="H322" s="7">
        <f t="shared" si="9"/>
        <v>290</v>
      </c>
      <c r="I322" s="4" t="s">
        <v>23</v>
      </c>
      <c r="J322" s="34" t="s">
        <v>447</v>
      </c>
      <c r="K322" s="4" t="s">
        <v>65</v>
      </c>
      <c r="L322" s="4">
        <v>4</v>
      </c>
      <c r="M322" s="4">
        <v>2900</v>
      </c>
      <c r="N322" s="4">
        <v>296</v>
      </c>
      <c r="O322" s="5">
        <v>42487</v>
      </c>
      <c r="P322" s="6" t="s">
        <v>94</v>
      </c>
    </row>
    <row r="323" spans="2:16" s="16" customFormat="1" x14ac:dyDescent="0.25">
      <c r="B323" s="53">
        <v>308</v>
      </c>
      <c r="C323" s="44">
        <v>42489</v>
      </c>
      <c r="D323" s="6" t="s">
        <v>15</v>
      </c>
      <c r="E323" s="6" t="s">
        <v>389</v>
      </c>
      <c r="F323" s="7">
        <v>700</v>
      </c>
      <c r="G323" s="7">
        <v>0</v>
      </c>
      <c r="H323" s="7">
        <f t="shared" si="9"/>
        <v>700</v>
      </c>
      <c r="I323" s="4" t="s">
        <v>23</v>
      </c>
      <c r="J323" s="34" t="s">
        <v>305</v>
      </c>
      <c r="K323" s="4">
        <v>169</v>
      </c>
      <c r="L323" s="4">
        <v>4</v>
      </c>
      <c r="M323" s="4">
        <v>3500</v>
      </c>
      <c r="N323" s="4">
        <v>351</v>
      </c>
      <c r="O323" s="5">
        <v>42489</v>
      </c>
      <c r="P323" s="6" t="s">
        <v>94</v>
      </c>
    </row>
    <row r="324" spans="2:16" s="16" customFormat="1" x14ac:dyDescent="0.25">
      <c r="B324" s="53">
        <v>309</v>
      </c>
      <c r="C324" s="44">
        <v>42489</v>
      </c>
      <c r="D324" s="6" t="s">
        <v>15</v>
      </c>
      <c r="E324" s="6" t="s">
        <v>448</v>
      </c>
      <c r="F324" s="7">
        <v>112.07</v>
      </c>
      <c r="G324" s="7">
        <v>17.93</v>
      </c>
      <c r="H324" s="7">
        <f t="shared" si="9"/>
        <v>130</v>
      </c>
      <c r="I324" s="4" t="s">
        <v>23</v>
      </c>
      <c r="J324" s="34" t="s">
        <v>34</v>
      </c>
      <c r="K324" s="4">
        <v>82</v>
      </c>
      <c r="L324" s="4">
        <v>4</v>
      </c>
      <c r="M324" s="4">
        <v>2600</v>
      </c>
      <c r="N324" s="4">
        <v>261</v>
      </c>
      <c r="O324" s="5">
        <v>42489</v>
      </c>
      <c r="P324" s="6" t="s">
        <v>94</v>
      </c>
    </row>
    <row r="325" spans="2:16" s="16" customFormat="1" x14ac:dyDescent="0.25">
      <c r="B325" s="53">
        <v>310</v>
      </c>
      <c r="C325" s="44">
        <v>42489</v>
      </c>
      <c r="D325" s="6" t="s">
        <v>10</v>
      </c>
      <c r="E325" s="6" t="s">
        <v>67</v>
      </c>
      <c r="F325" s="7">
        <v>800</v>
      </c>
      <c r="G325" s="7">
        <v>0</v>
      </c>
      <c r="H325" s="7">
        <f t="shared" si="9"/>
        <v>800</v>
      </c>
      <c r="I325" s="4" t="s">
        <v>23</v>
      </c>
      <c r="J325" s="34" t="s">
        <v>64</v>
      </c>
      <c r="K325" s="4" t="s">
        <v>65</v>
      </c>
      <c r="L325" s="4">
        <v>1</v>
      </c>
      <c r="M325" s="4">
        <v>2200</v>
      </c>
      <c r="N325" s="4">
        <v>221</v>
      </c>
      <c r="O325" s="5">
        <v>42489</v>
      </c>
      <c r="P325" s="6" t="s">
        <v>94</v>
      </c>
    </row>
    <row r="326" spans="2:16" s="16" customFormat="1" x14ac:dyDescent="0.25">
      <c r="B326" s="53">
        <v>311</v>
      </c>
      <c r="C326" s="44">
        <v>42489</v>
      </c>
      <c r="D326" s="6" t="s">
        <v>20</v>
      </c>
      <c r="E326" s="6" t="s">
        <v>449</v>
      </c>
      <c r="F326" s="7">
        <v>65.52</v>
      </c>
      <c r="G326" s="7">
        <v>10.48</v>
      </c>
      <c r="H326" s="7">
        <f t="shared" si="9"/>
        <v>76</v>
      </c>
      <c r="I326" s="4" t="s">
        <v>23</v>
      </c>
      <c r="J326" s="34" t="s">
        <v>316</v>
      </c>
      <c r="K326" s="4"/>
      <c r="L326" s="4">
        <v>3</v>
      </c>
      <c r="M326" s="4">
        <v>3800</v>
      </c>
      <c r="N326" s="4">
        <v>382</v>
      </c>
      <c r="O326" s="5">
        <v>42489</v>
      </c>
      <c r="P326" s="6" t="s">
        <v>94</v>
      </c>
    </row>
    <row r="327" spans="2:16" s="16" customFormat="1" x14ac:dyDescent="0.25">
      <c r="B327" s="53">
        <v>312</v>
      </c>
      <c r="C327" s="44">
        <v>42489</v>
      </c>
      <c r="D327" s="6" t="s">
        <v>15</v>
      </c>
      <c r="E327" s="6" t="s">
        <v>388</v>
      </c>
      <c r="F327" s="7">
        <v>5400</v>
      </c>
      <c r="G327" s="7">
        <v>0</v>
      </c>
      <c r="H327" s="26">
        <f>SUM(F327:G327)</f>
        <v>5400</v>
      </c>
      <c r="I327" s="4" t="s">
        <v>450</v>
      </c>
      <c r="J327" s="34" t="s">
        <v>368</v>
      </c>
      <c r="K327" s="4" t="s">
        <v>65</v>
      </c>
      <c r="L327" s="4">
        <v>4</v>
      </c>
      <c r="M327" s="4">
        <v>1300</v>
      </c>
      <c r="N327" s="4">
        <v>133</v>
      </c>
      <c r="O327" s="5">
        <v>42489</v>
      </c>
      <c r="P327" s="6" t="s">
        <v>94</v>
      </c>
    </row>
    <row r="328" spans="2:16" x14ac:dyDescent="0.25">
      <c r="B328" s="53">
        <v>313</v>
      </c>
      <c r="C328" s="44">
        <v>42489</v>
      </c>
      <c r="D328" s="6" t="s">
        <v>15</v>
      </c>
      <c r="E328" s="6" t="s">
        <v>44</v>
      </c>
      <c r="F328" s="7">
        <v>6409.83</v>
      </c>
      <c r="G328" s="7">
        <v>1025.57</v>
      </c>
      <c r="H328" s="7">
        <f>SUM(F328:G328)</f>
        <v>7435.4</v>
      </c>
      <c r="I328" s="4" t="s">
        <v>48</v>
      </c>
      <c r="J328" s="34" t="s">
        <v>12</v>
      </c>
      <c r="K328" s="4" t="s">
        <v>451</v>
      </c>
      <c r="L328" s="4">
        <v>4</v>
      </c>
      <c r="M328" s="4">
        <v>3100</v>
      </c>
      <c r="N328" s="4">
        <v>311</v>
      </c>
      <c r="O328" s="5">
        <v>42489</v>
      </c>
      <c r="P328" s="6" t="s">
        <v>94</v>
      </c>
    </row>
    <row r="329" spans="2:16" x14ac:dyDescent="0.25">
      <c r="B329" s="53">
        <v>314</v>
      </c>
      <c r="C329" s="44">
        <v>42489</v>
      </c>
      <c r="D329" s="6" t="s">
        <v>15</v>
      </c>
      <c r="E329" s="6" t="s">
        <v>43</v>
      </c>
      <c r="F329" s="7">
        <v>2782.17</v>
      </c>
      <c r="G329" s="7">
        <v>445.14</v>
      </c>
      <c r="H329" s="7">
        <f>SUM(F329:G329)</f>
        <v>3227.31</v>
      </c>
      <c r="I329" s="4" t="s">
        <v>48</v>
      </c>
      <c r="J329" s="34" t="s">
        <v>12</v>
      </c>
      <c r="K329" s="4" t="s">
        <v>452</v>
      </c>
      <c r="L329" s="4">
        <v>4</v>
      </c>
      <c r="M329" s="4">
        <v>3100</v>
      </c>
      <c r="N329" s="4">
        <v>311</v>
      </c>
      <c r="O329" s="5">
        <v>42489</v>
      </c>
      <c r="P329" s="6" t="s">
        <v>94</v>
      </c>
    </row>
    <row r="330" spans="2:16" x14ac:dyDescent="0.25">
      <c r="B330" s="53">
        <v>315</v>
      </c>
      <c r="C330" s="44">
        <v>42489</v>
      </c>
      <c r="D330" s="6" t="s">
        <v>15</v>
      </c>
      <c r="E330" s="6" t="s">
        <v>453</v>
      </c>
      <c r="F330" s="7">
        <v>2400</v>
      </c>
      <c r="G330" s="7">
        <v>384</v>
      </c>
      <c r="H330" s="7">
        <f>SUM(F330:G330)</f>
        <v>2784</v>
      </c>
      <c r="I330" s="4" t="s">
        <v>48</v>
      </c>
      <c r="J330" s="34" t="s">
        <v>89</v>
      </c>
      <c r="K330" s="4" t="s">
        <v>454</v>
      </c>
      <c r="L330" s="4">
        <v>4</v>
      </c>
      <c r="M330" s="4">
        <v>2400</v>
      </c>
      <c r="N330" s="4">
        <v>249</v>
      </c>
      <c r="O330" s="5"/>
      <c r="P330" s="6" t="s">
        <v>94</v>
      </c>
    </row>
    <row r="331" spans="2:16" s="16" customFormat="1" x14ac:dyDescent="0.25">
      <c r="B331" s="19"/>
      <c r="C331" s="56"/>
      <c r="D331" s="21"/>
      <c r="E331" s="21"/>
      <c r="F331" s="57"/>
      <c r="G331" s="57"/>
      <c r="H331" s="57"/>
      <c r="I331" s="19"/>
      <c r="J331" s="59"/>
      <c r="K331" s="19"/>
      <c r="L331" s="19"/>
      <c r="M331" s="19"/>
      <c r="N331" s="19"/>
      <c r="O331" s="20"/>
      <c r="P331" s="21"/>
    </row>
    <row r="332" spans="2:16" s="16" customFormat="1" x14ac:dyDescent="0.25">
      <c r="B332" s="94">
        <v>42125</v>
      </c>
      <c r="C332" s="94"/>
      <c r="D332" s="25" t="s">
        <v>57</v>
      </c>
      <c r="E332" s="25" t="s">
        <v>57</v>
      </c>
      <c r="F332" s="25" t="s">
        <v>57</v>
      </c>
      <c r="G332" s="25" t="s">
        <v>57</v>
      </c>
      <c r="H332" s="25" t="s">
        <v>57</v>
      </c>
      <c r="I332" s="29" t="s">
        <v>57</v>
      </c>
      <c r="J332" s="24" t="s">
        <v>57</v>
      </c>
      <c r="K332" s="25" t="s">
        <v>57</v>
      </c>
      <c r="L332" s="25" t="s">
        <v>57</v>
      </c>
      <c r="M332" s="25" t="s">
        <v>57</v>
      </c>
      <c r="N332" s="25" t="s">
        <v>57</v>
      </c>
      <c r="O332" s="25" t="s">
        <v>57</v>
      </c>
      <c r="P332" s="25" t="s">
        <v>57</v>
      </c>
    </row>
    <row r="333" spans="2:16" s="16" customFormat="1" x14ac:dyDescent="0.25">
      <c r="B333" s="53">
        <v>316</v>
      </c>
      <c r="C333" s="44">
        <v>42492</v>
      </c>
      <c r="D333" s="6" t="s">
        <v>15</v>
      </c>
      <c r="E333" s="6" t="s">
        <v>455</v>
      </c>
      <c r="F333" s="7">
        <v>8619.39</v>
      </c>
      <c r="G333" s="7">
        <v>0</v>
      </c>
      <c r="H333" s="7">
        <f>SUM(F333:G333)</f>
        <v>8619.39</v>
      </c>
      <c r="I333" s="4" t="s">
        <v>23</v>
      </c>
      <c r="J333" s="34" t="s">
        <v>456</v>
      </c>
      <c r="K333" s="4">
        <v>415106</v>
      </c>
      <c r="L333" s="4">
        <v>4</v>
      </c>
      <c r="M333" s="4">
        <v>1300</v>
      </c>
      <c r="N333" s="4">
        <v>134</v>
      </c>
      <c r="O333" s="5">
        <v>42492</v>
      </c>
      <c r="P333" s="6" t="s">
        <v>94</v>
      </c>
    </row>
    <row r="334" spans="2:16" x14ac:dyDescent="0.25">
      <c r="B334" s="53">
        <v>317</v>
      </c>
      <c r="C334" s="44">
        <v>42492</v>
      </c>
      <c r="D334" s="6" t="s">
        <v>15</v>
      </c>
      <c r="E334" s="6" t="s">
        <v>16</v>
      </c>
      <c r="F334" s="7">
        <v>31462.78</v>
      </c>
      <c r="G334" s="7">
        <v>5034.04</v>
      </c>
      <c r="H334" s="7">
        <f>SUM(F334:G334)</f>
        <v>36496.82</v>
      </c>
      <c r="I334" s="4" t="s">
        <v>48</v>
      </c>
      <c r="J334" s="33" t="s">
        <v>12</v>
      </c>
      <c r="K334" s="4">
        <v>131110656111</v>
      </c>
      <c r="L334" s="4">
        <v>4</v>
      </c>
      <c r="M334" s="4">
        <v>3100</v>
      </c>
      <c r="N334" s="4">
        <v>311</v>
      </c>
      <c r="O334" s="5">
        <v>42493</v>
      </c>
      <c r="P334" s="6" t="s">
        <v>94</v>
      </c>
    </row>
    <row r="335" spans="2:16" x14ac:dyDescent="0.25">
      <c r="B335" s="53">
        <v>318</v>
      </c>
      <c r="C335" s="44">
        <v>42493</v>
      </c>
      <c r="D335" s="6" t="s">
        <v>15</v>
      </c>
      <c r="E335" s="6" t="s">
        <v>17</v>
      </c>
      <c r="F335" s="7">
        <v>43923.41</v>
      </c>
      <c r="G335" s="7">
        <v>7027.74</v>
      </c>
      <c r="H335" s="7">
        <f t="shared" ref="H335:H374" si="10">SUM(F335:G335)</f>
        <v>50951.15</v>
      </c>
      <c r="I335" s="4" t="s">
        <v>48</v>
      </c>
      <c r="J335" s="34" t="s">
        <v>12</v>
      </c>
      <c r="K335" s="4">
        <v>131110656103</v>
      </c>
      <c r="L335" s="4">
        <v>4</v>
      </c>
      <c r="M335" s="4">
        <v>3100</v>
      </c>
      <c r="N335" s="4">
        <v>311</v>
      </c>
      <c r="O335" s="5">
        <v>42493</v>
      </c>
      <c r="P335" s="6" t="s">
        <v>94</v>
      </c>
    </row>
    <row r="336" spans="2:16" x14ac:dyDescent="0.25">
      <c r="B336" s="53">
        <v>319</v>
      </c>
      <c r="C336" s="44">
        <v>42493</v>
      </c>
      <c r="D336" s="6" t="s">
        <v>15</v>
      </c>
      <c r="E336" s="6" t="s">
        <v>18</v>
      </c>
      <c r="F336" s="7">
        <v>6229.34</v>
      </c>
      <c r="G336" s="7">
        <v>996.69</v>
      </c>
      <c r="H336" s="7">
        <f t="shared" si="10"/>
        <v>7226.0300000000007</v>
      </c>
      <c r="I336" s="4" t="s">
        <v>48</v>
      </c>
      <c r="J336" s="34" t="s">
        <v>12</v>
      </c>
      <c r="K336" s="4">
        <v>128100455958</v>
      </c>
      <c r="L336" s="4">
        <v>4</v>
      </c>
      <c r="M336" s="4">
        <v>3100</v>
      </c>
      <c r="N336" s="4">
        <v>311</v>
      </c>
      <c r="O336" s="5">
        <v>42493</v>
      </c>
      <c r="P336" s="6" t="s">
        <v>94</v>
      </c>
    </row>
    <row r="337" spans="2:16" x14ac:dyDescent="0.25">
      <c r="B337" s="53">
        <v>320</v>
      </c>
      <c r="C337" s="44">
        <v>42493</v>
      </c>
      <c r="D337" s="6" t="s">
        <v>10</v>
      </c>
      <c r="E337" s="6" t="s">
        <v>11</v>
      </c>
      <c r="F337" s="7">
        <v>1674.51</v>
      </c>
      <c r="G337" s="7">
        <v>267.92</v>
      </c>
      <c r="H337" s="7">
        <f t="shared" si="10"/>
        <v>1942.43</v>
      </c>
      <c r="I337" s="4" t="s">
        <v>48</v>
      </c>
      <c r="J337" s="34" t="s">
        <v>12</v>
      </c>
      <c r="K337" s="4">
        <v>131130755698</v>
      </c>
      <c r="L337" s="4">
        <v>2</v>
      </c>
      <c r="M337" s="4">
        <v>3100</v>
      </c>
      <c r="N337" s="4">
        <v>311</v>
      </c>
      <c r="O337" s="5">
        <v>42493</v>
      </c>
      <c r="P337" s="6" t="s">
        <v>94</v>
      </c>
    </row>
    <row r="338" spans="2:16" x14ac:dyDescent="0.25">
      <c r="B338" s="53">
        <v>321</v>
      </c>
      <c r="C338" s="44">
        <v>42493</v>
      </c>
      <c r="D338" s="6" t="s">
        <v>10</v>
      </c>
      <c r="E338" s="6" t="s">
        <v>13</v>
      </c>
      <c r="F338" s="7">
        <f>H338/1.16</f>
        <v>0</v>
      </c>
      <c r="G338" s="7">
        <f>F338*0.16</f>
        <v>0</v>
      </c>
      <c r="H338" s="7"/>
      <c r="I338" s="4" t="s">
        <v>48</v>
      </c>
      <c r="J338" s="34" t="s">
        <v>14</v>
      </c>
      <c r="K338" s="4">
        <v>60316040068612</v>
      </c>
      <c r="L338" s="4">
        <v>2</v>
      </c>
      <c r="M338" s="4">
        <v>3100</v>
      </c>
      <c r="N338" s="4">
        <v>314</v>
      </c>
      <c r="O338" s="5">
        <v>42493</v>
      </c>
      <c r="P338" s="6" t="s">
        <v>94</v>
      </c>
    </row>
    <row r="339" spans="2:16" x14ac:dyDescent="0.25">
      <c r="B339" s="53">
        <v>322</v>
      </c>
      <c r="C339" s="44">
        <v>42493</v>
      </c>
      <c r="D339" s="6" t="s">
        <v>20</v>
      </c>
      <c r="E339" s="6" t="s">
        <v>457</v>
      </c>
      <c r="F339" s="7">
        <v>466.47</v>
      </c>
      <c r="G339" s="7">
        <v>74.62</v>
      </c>
      <c r="H339" s="7">
        <f t="shared" si="10"/>
        <v>541.09</v>
      </c>
      <c r="I339" s="4" t="s">
        <v>48</v>
      </c>
      <c r="J339" s="34" t="s">
        <v>51</v>
      </c>
      <c r="K339" s="4">
        <v>831</v>
      </c>
      <c r="L339" s="4">
        <v>3</v>
      </c>
      <c r="M339" s="4">
        <v>2100</v>
      </c>
      <c r="N339" s="4">
        <v>211</v>
      </c>
      <c r="O339" s="5">
        <v>42493</v>
      </c>
      <c r="P339" s="6" t="s">
        <v>94</v>
      </c>
    </row>
    <row r="340" spans="2:16" x14ac:dyDescent="0.25">
      <c r="B340" s="53">
        <v>323</v>
      </c>
      <c r="C340" s="44">
        <v>42493</v>
      </c>
      <c r="D340" s="6" t="s">
        <v>21</v>
      </c>
      <c r="E340" s="6" t="s">
        <v>458</v>
      </c>
      <c r="F340" s="7">
        <v>549</v>
      </c>
      <c r="G340" s="7">
        <v>88</v>
      </c>
      <c r="H340" s="7">
        <f t="shared" si="10"/>
        <v>637</v>
      </c>
      <c r="I340" s="4" t="s">
        <v>48</v>
      </c>
      <c r="J340" s="34" t="s">
        <v>51</v>
      </c>
      <c r="K340" s="4">
        <v>632</v>
      </c>
      <c r="L340" s="4">
        <v>1</v>
      </c>
      <c r="M340" s="4">
        <v>2100</v>
      </c>
      <c r="N340" s="4">
        <v>211</v>
      </c>
      <c r="O340" s="5">
        <v>42493</v>
      </c>
      <c r="P340" s="6" t="s">
        <v>94</v>
      </c>
    </row>
    <row r="341" spans="2:16" x14ac:dyDescent="0.25">
      <c r="B341" s="53">
        <v>324</v>
      </c>
      <c r="C341" s="44">
        <v>42493</v>
      </c>
      <c r="D341" s="6" t="s">
        <v>10</v>
      </c>
      <c r="E341" s="6" t="s">
        <v>459</v>
      </c>
      <c r="F341" s="7">
        <v>375.85</v>
      </c>
      <c r="G341" s="7">
        <v>60.14</v>
      </c>
      <c r="H341" s="7">
        <f t="shared" si="10"/>
        <v>435.99</v>
      </c>
      <c r="I341" s="4" t="s">
        <v>48</v>
      </c>
      <c r="J341" s="34" t="s">
        <v>51</v>
      </c>
      <c r="K341" s="4">
        <v>633</v>
      </c>
      <c r="L341" s="4">
        <v>2</v>
      </c>
      <c r="M341" s="4">
        <v>2100</v>
      </c>
      <c r="N341" s="4">
        <v>211</v>
      </c>
      <c r="O341" s="5">
        <v>42493</v>
      </c>
      <c r="P341" s="6" t="s">
        <v>94</v>
      </c>
    </row>
    <row r="342" spans="2:16" x14ac:dyDescent="0.25">
      <c r="B342" s="53">
        <v>325</v>
      </c>
      <c r="C342" s="44">
        <v>42493</v>
      </c>
      <c r="D342" s="6" t="s">
        <v>20</v>
      </c>
      <c r="E342" s="6" t="s">
        <v>463</v>
      </c>
      <c r="F342" s="42">
        <v>1385.34</v>
      </c>
      <c r="G342" s="42">
        <v>221.65</v>
      </c>
      <c r="H342" s="7">
        <f t="shared" si="10"/>
        <v>1606.99</v>
      </c>
      <c r="I342" s="4" t="s">
        <v>48</v>
      </c>
      <c r="J342" s="34" t="s">
        <v>51</v>
      </c>
      <c r="K342" s="4">
        <v>634</v>
      </c>
      <c r="L342" s="4">
        <v>3</v>
      </c>
      <c r="M342" s="4">
        <v>3800</v>
      </c>
      <c r="N342" s="4">
        <v>382</v>
      </c>
      <c r="O342" s="5">
        <v>42493</v>
      </c>
      <c r="P342" s="6" t="s">
        <v>94</v>
      </c>
    </row>
    <row r="343" spans="2:16" s="16" customFormat="1" x14ac:dyDescent="0.25">
      <c r="B343" s="53">
        <v>326</v>
      </c>
      <c r="C343" s="44">
        <v>42493</v>
      </c>
      <c r="D343" s="6" t="s">
        <v>20</v>
      </c>
      <c r="E343" s="6" t="s">
        <v>463</v>
      </c>
      <c r="F343" s="42">
        <v>8550</v>
      </c>
      <c r="G343" s="42">
        <v>1368</v>
      </c>
      <c r="H343" s="7">
        <f t="shared" si="10"/>
        <v>9918</v>
      </c>
      <c r="I343" s="4" t="s">
        <v>48</v>
      </c>
      <c r="J343" s="34" t="s">
        <v>93</v>
      </c>
      <c r="K343" s="4">
        <v>120</v>
      </c>
      <c r="L343" s="4">
        <v>3</v>
      </c>
      <c r="M343" s="4">
        <v>3800</v>
      </c>
      <c r="N343" s="4">
        <v>382</v>
      </c>
      <c r="O343" s="5">
        <v>42494</v>
      </c>
      <c r="P343" s="6" t="s">
        <v>94</v>
      </c>
    </row>
    <row r="344" spans="2:16" x14ac:dyDescent="0.25">
      <c r="B344" s="53">
        <v>327</v>
      </c>
      <c r="C344" s="44">
        <v>42493</v>
      </c>
      <c r="D344" s="6" t="s">
        <v>15</v>
      </c>
      <c r="E344" s="6" t="s">
        <v>464</v>
      </c>
      <c r="F344" s="7">
        <v>9000</v>
      </c>
      <c r="G344" s="7">
        <v>1440</v>
      </c>
      <c r="H344" s="7">
        <f t="shared" si="10"/>
        <v>10440</v>
      </c>
      <c r="I344" s="4" t="s">
        <v>48</v>
      </c>
      <c r="J344" s="34" t="s">
        <v>62</v>
      </c>
      <c r="K344" s="4">
        <v>831</v>
      </c>
      <c r="L344" s="4">
        <v>4</v>
      </c>
      <c r="M344" s="4">
        <v>2400</v>
      </c>
      <c r="N344" s="4">
        <v>249</v>
      </c>
      <c r="O344" s="5">
        <v>42494</v>
      </c>
      <c r="P344" s="6" t="s">
        <v>94</v>
      </c>
    </row>
    <row r="345" spans="2:16" s="16" customFormat="1" x14ac:dyDescent="0.25">
      <c r="B345" s="53">
        <v>328</v>
      </c>
      <c r="C345" s="44">
        <v>42494</v>
      </c>
      <c r="D345" s="6" t="s">
        <v>15</v>
      </c>
      <c r="E345" s="6" t="s">
        <v>530</v>
      </c>
      <c r="F345" s="7">
        <v>7448.28</v>
      </c>
      <c r="G345" s="7">
        <v>1191.72</v>
      </c>
      <c r="H345" s="7">
        <f t="shared" si="10"/>
        <v>8640</v>
      </c>
      <c r="I345" s="4" t="s">
        <v>531</v>
      </c>
      <c r="J345" s="34" t="s">
        <v>24</v>
      </c>
      <c r="K345" s="4">
        <v>105</v>
      </c>
      <c r="L345" s="4">
        <v>4</v>
      </c>
      <c r="M345" s="4">
        <v>3400</v>
      </c>
      <c r="N345" s="4">
        <v>342</v>
      </c>
      <c r="O345" s="5">
        <v>42494</v>
      </c>
      <c r="P345" s="6" t="s">
        <v>94</v>
      </c>
    </row>
    <row r="346" spans="2:16" x14ac:dyDescent="0.25">
      <c r="B346" s="53">
        <v>329</v>
      </c>
      <c r="C346" s="44">
        <v>42494</v>
      </c>
      <c r="D346" s="6" t="s">
        <v>15</v>
      </c>
      <c r="E346" s="6" t="s">
        <v>460</v>
      </c>
      <c r="F346" s="7">
        <v>12000</v>
      </c>
      <c r="G346" s="7">
        <v>1920</v>
      </c>
      <c r="H346" s="7">
        <f t="shared" si="10"/>
        <v>13920</v>
      </c>
      <c r="I346" s="4" t="s">
        <v>461</v>
      </c>
      <c r="J346" s="34" t="s">
        <v>462</v>
      </c>
      <c r="K346" s="4">
        <v>175</v>
      </c>
      <c r="L346" s="4">
        <v>4</v>
      </c>
      <c r="M346" s="4">
        <v>3200</v>
      </c>
      <c r="N346" s="4">
        <v>326</v>
      </c>
      <c r="O346" s="5">
        <v>42494</v>
      </c>
      <c r="P346" s="6" t="s">
        <v>94</v>
      </c>
    </row>
    <row r="347" spans="2:16" x14ac:dyDescent="0.25">
      <c r="B347" s="53">
        <v>330</v>
      </c>
      <c r="C347" s="44">
        <v>42494</v>
      </c>
      <c r="D347" s="6" t="s">
        <v>20</v>
      </c>
      <c r="E347" s="6" t="s">
        <v>465</v>
      </c>
      <c r="F347" s="7">
        <v>840</v>
      </c>
      <c r="G347" s="7">
        <v>0</v>
      </c>
      <c r="H347" s="7">
        <f t="shared" si="10"/>
        <v>840</v>
      </c>
      <c r="I347" s="4" t="s">
        <v>23</v>
      </c>
      <c r="J347" s="34" t="s">
        <v>467</v>
      </c>
      <c r="K347" s="4">
        <v>415107</v>
      </c>
      <c r="L347" s="4">
        <v>3</v>
      </c>
      <c r="M347" s="4">
        <v>2200</v>
      </c>
      <c r="N347" s="4">
        <v>221</v>
      </c>
      <c r="O347" s="5">
        <v>42494</v>
      </c>
      <c r="P347" s="6" t="s">
        <v>94</v>
      </c>
    </row>
    <row r="348" spans="2:16" x14ac:dyDescent="0.25">
      <c r="B348" s="53">
        <v>331</v>
      </c>
      <c r="C348" s="44">
        <v>42494</v>
      </c>
      <c r="D348" s="6" t="s">
        <v>15</v>
      </c>
      <c r="E348" s="6" t="s">
        <v>466</v>
      </c>
      <c r="F348" s="7">
        <v>196</v>
      </c>
      <c r="G348" s="7">
        <v>0</v>
      </c>
      <c r="H348" s="7">
        <f t="shared" si="10"/>
        <v>196</v>
      </c>
      <c r="I348" s="4" t="s">
        <v>23</v>
      </c>
      <c r="J348" s="34" t="s">
        <v>304</v>
      </c>
      <c r="K348" s="4">
        <v>415108</v>
      </c>
      <c r="L348" s="4">
        <v>4</v>
      </c>
      <c r="M348" s="4">
        <v>2200</v>
      </c>
      <c r="N348" s="4">
        <v>221</v>
      </c>
      <c r="O348" s="5">
        <v>42494</v>
      </c>
      <c r="P348" s="6" t="s">
        <v>94</v>
      </c>
    </row>
    <row r="349" spans="2:16" x14ac:dyDescent="0.25">
      <c r="B349" s="53">
        <v>332</v>
      </c>
      <c r="C349" s="44">
        <v>42496</v>
      </c>
      <c r="D349" s="6" t="s">
        <v>21</v>
      </c>
      <c r="E349" s="6" t="s">
        <v>468</v>
      </c>
      <c r="F349" s="7">
        <v>2137.0700000000002</v>
      </c>
      <c r="G349" s="7">
        <v>341.93</v>
      </c>
      <c r="H349" s="7">
        <f t="shared" si="10"/>
        <v>2479</v>
      </c>
      <c r="I349" s="4" t="s">
        <v>469</v>
      </c>
      <c r="J349" s="34" t="s">
        <v>41</v>
      </c>
      <c r="K349" s="4">
        <v>9731</v>
      </c>
      <c r="L349" s="4">
        <v>1</v>
      </c>
      <c r="M349" s="4">
        <v>4400</v>
      </c>
      <c r="N349" s="4">
        <v>441</v>
      </c>
      <c r="O349" s="5">
        <v>42496</v>
      </c>
      <c r="P349" s="6" t="s">
        <v>94</v>
      </c>
    </row>
    <row r="350" spans="2:16" x14ac:dyDescent="0.25">
      <c r="B350" s="53">
        <v>333</v>
      </c>
      <c r="C350" s="44">
        <v>42499</v>
      </c>
      <c r="D350" s="6" t="s">
        <v>21</v>
      </c>
      <c r="E350" s="6" t="s">
        <v>474</v>
      </c>
      <c r="F350" s="7">
        <v>10350.86</v>
      </c>
      <c r="G350" s="7">
        <v>1656.14</v>
      </c>
      <c r="H350" s="7">
        <f t="shared" si="10"/>
        <v>12007</v>
      </c>
      <c r="I350" s="4" t="s">
        <v>470</v>
      </c>
      <c r="J350" s="34" t="s">
        <v>42</v>
      </c>
      <c r="K350" s="4" t="s">
        <v>471</v>
      </c>
      <c r="L350" s="4">
        <v>1</v>
      </c>
      <c r="M350" s="4">
        <v>4400</v>
      </c>
      <c r="N350" s="4">
        <v>441</v>
      </c>
      <c r="O350" s="5">
        <v>42499</v>
      </c>
      <c r="P350" s="6" t="s">
        <v>94</v>
      </c>
    </row>
    <row r="351" spans="2:16" x14ac:dyDescent="0.25">
      <c r="B351" s="53">
        <v>334</v>
      </c>
      <c r="C351" s="44">
        <v>42499</v>
      </c>
      <c r="D351" s="6" t="s">
        <v>21</v>
      </c>
      <c r="E351" s="6" t="s">
        <v>475</v>
      </c>
      <c r="F351" s="7">
        <v>43534.48</v>
      </c>
      <c r="G351" s="7">
        <v>6952.52</v>
      </c>
      <c r="H351" s="7">
        <f t="shared" si="10"/>
        <v>50487</v>
      </c>
      <c r="I351" s="4" t="s">
        <v>472</v>
      </c>
      <c r="J351" s="34" t="s">
        <v>473</v>
      </c>
      <c r="K351" s="4">
        <v>119</v>
      </c>
      <c r="L351" s="4">
        <v>1</v>
      </c>
      <c r="M351" s="4">
        <v>4400</v>
      </c>
      <c r="N351" s="4">
        <v>441</v>
      </c>
      <c r="O351" s="5">
        <v>42499</v>
      </c>
      <c r="P351" s="6" t="s">
        <v>94</v>
      </c>
    </row>
    <row r="352" spans="2:16" x14ac:dyDescent="0.25">
      <c r="B352" s="53">
        <v>335</v>
      </c>
      <c r="C352" s="44">
        <v>42503</v>
      </c>
      <c r="D352" s="6" t="s">
        <v>15</v>
      </c>
      <c r="E352" s="6" t="s">
        <v>388</v>
      </c>
      <c r="F352" s="7">
        <v>4350</v>
      </c>
      <c r="G352" s="7">
        <v>0</v>
      </c>
      <c r="H352" s="7">
        <f t="shared" si="10"/>
        <v>4350</v>
      </c>
      <c r="I352" s="4" t="s">
        <v>476</v>
      </c>
      <c r="J352" s="34" t="s">
        <v>368</v>
      </c>
      <c r="K352" s="4" t="s">
        <v>65</v>
      </c>
      <c r="L352" s="4">
        <v>4</v>
      </c>
      <c r="M352" s="4">
        <v>1300</v>
      </c>
      <c r="N352" s="4">
        <v>133</v>
      </c>
      <c r="O352" s="5">
        <v>42503</v>
      </c>
      <c r="P352" s="6" t="s">
        <v>94</v>
      </c>
    </row>
    <row r="353" spans="2:16" x14ac:dyDescent="0.25">
      <c r="B353" s="53">
        <v>336</v>
      </c>
      <c r="C353" s="44">
        <v>42503</v>
      </c>
      <c r="D353" s="6" t="s">
        <v>15</v>
      </c>
      <c r="E353" s="6" t="s">
        <v>477</v>
      </c>
      <c r="F353" s="7">
        <v>1740</v>
      </c>
      <c r="G353" s="7">
        <v>0</v>
      </c>
      <c r="H353" s="7">
        <f t="shared" si="10"/>
        <v>1740</v>
      </c>
      <c r="I353" s="4" t="s">
        <v>23</v>
      </c>
      <c r="J353" s="34" t="s">
        <v>478</v>
      </c>
      <c r="K353" s="4" t="s">
        <v>65</v>
      </c>
      <c r="L353" s="4">
        <v>4</v>
      </c>
      <c r="M353" s="4">
        <v>2400</v>
      </c>
      <c r="N353" s="4">
        <v>247</v>
      </c>
      <c r="O353" s="5">
        <v>42503</v>
      </c>
      <c r="P353" s="6" t="s">
        <v>94</v>
      </c>
    </row>
    <row r="354" spans="2:16" x14ac:dyDescent="0.25">
      <c r="B354" s="53">
        <v>337</v>
      </c>
      <c r="C354" s="44">
        <v>42504</v>
      </c>
      <c r="D354" s="6" t="s">
        <v>15</v>
      </c>
      <c r="E354" s="6" t="s">
        <v>29</v>
      </c>
      <c r="F354" s="7">
        <v>43106.62</v>
      </c>
      <c r="G354" s="7">
        <v>6897.06</v>
      </c>
      <c r="H354" s="7">
        <f t="shared" si="10"/>
        <v>50003.68</v>
      </c>
      <c r="I354" s="4" t="s">
        <v>48</v>
      </c>
      <c r="J354" s="34" t="s">
        <v>12</v>
      </c>
      <c r="K354" s="4">
        <v>12398895</v>
      </c>
      <c r="L354" s="4">
        <v>4</v>
      </c>
      <c r="M354" s="4">
        <v>3100</v>
      </c>
      <c r="N354" s="4">
        <v>311</v>
      </c>
      <c r="O354" s="5">
        <v>42505</v>
      </c>
      <c r="P354" s="6" t="s">
        <v>94</v>
      </c>
    </row>
    <row r="355" spans="2:16" x14ac:dyDescent="0.25">
      <c r="B355" s="53">
        <v>338</v>
      </c>
      <c r="C355" s="44">
        <v>42504</v>
      </c>
      <c r="D355" s="6" t="s">
        <v>15</v>
      </c>
      <c r="E355" s="6" t="s">
        <v>30</v>
      </c>
      <c r="F355" s="7">
        <v>39481.68</v>
      </c>
      <c r="G355" s="7">
        <v>6317.07</v>
      </c>
      <c r="H355" s="7">
        <f t="shared" si="10"/>
        <v>45798.75</v>
      </c>
      <c r="I355" s="4" t="s">
        <v>48</v>
      </c>
      <c r="J355" s="34" t="s">
        <v>12</v>
      </c>
      <c r="K355" s="4">
        <v>12398912</v>
      </c>
      <c r="L355" s="4">
        <v>4</v>
      </c>
      <c r="M355" s="4">
        <v>3100</v>
      </c>
      <c r="N355" s="4">
        <v>311</v>
      </c>
      <c r="O355" s="5">
        <v>42505</v>
      </c>
      <c r="P355" s="6" t="s">
        <v>94</v>
      </c>
    </row>
    <row r="356" spans="2:16" x14ac:dyDescent="0.25">
      <c r="B356" s="53">
        <v>339</v>
      </c>
      <c r="C356" s="44">
        <v>42504</v>
      </c>
      <c r="D356" s="6" t="s">
        <v>15</v>
      </c>
      <c r="E356" s="6" t="s">
        <v>31</v>
      </c>
      <c r="F356" s="7">
        <v>19255.5</v>
      </c>
      <c r="G356" s="7">
        <v>3080.88</v>
      </c>
      <c r="H356" s="7">
        <f t="shared" si="10"/>
        <v>22336.38</v>
      </c>
      <c r="I356" s="4" t="s">
        <v>48</v>
      </c>
      <c r="J356" s="34" t="s">
        <v>12</v>
      </c>
      <c r="K356" s="4">
        <v>12398918</v>
      </c>
      <c r="L356" s="4">
        <v>4</v>
      </c>
      <c r="M356" s="4">
        <v>3100</v>
      </c>
      <c r="N356" s="4">
        <v>311</v>
      </c>
      <c r="O356" s="5">
        <v>42505</v>
      </c>
      <c r="P356" s="6" t="s">
        <v>94</v>
      </c>
    </row>
    <row r="357" spans="2:16" x14ac:dyDescent="0.25">
      <c r="B357" s="53">
        <v>340</v>
      </c>
      <c r="C357" s="44">
        <v>42504</v>
      </c>
      <c r="D357" s="6" t="s">
        <v>15</v>
      </c>
      <c r="E357" s="38" t="s">
        <v>75</v>
      </c>
      <c r="F357" s="7">
        <v>2198.83</v>
      </c>
      <c r="G357" s="7">
        <v>351.81</v>
      </c>
      <c r="H357" s="7">
        <f t="shared" si="10"/>
        <v>2550.64</v>
      </c>
      <c r="I357" s="4" t="s">
        <v>48</v>
      </c>
      <c r="J357" s="34" t="s">
        <v>12</v>
      </c>
      <c r="K357" s="4">
        <v>12398974</v>
      </c>
      <c r="L357" s="4">
        <v>4</v>
      </c>
      <c r="M357" s="4">
        <v>3100</v>
      </c>
      <c r="N357" s="4">
        <v>311</v>
      </c>
      <c r="O357" s="5">
        <v>42505</v>
      </c>
      <c r="P357" s="6" t="s">
        <v>94</v>
      </c>
    </row>
    <row r="358" spans="2:16" x14ac:dyDescent="0.25">
      <c r="B358" s="53">
        <v>341</v>
      </c>
      <c r="C358" s="44">
        <v>42504</v>
      </c>
      <c r="D358" s="6" t="s">
        <v>15</v>
      </c>
      <c r="E358" s="6" t="s">
        <v>32</v>
      </c>
      <c r="F358" s="7">
        <v>23129.73</v>
      </c>
      <c r="G358" s="7">
        <v>3700.75</v>
      </c>
      <c r="H358" s="7">
        <f t="shared" si="10"/>
        <v>26830.48</v>
      </c>
      <c r="I358" s="4" t="s">
        <v>48</v>
      </c>
      <c r="J358" s="34" t="s">
        <v>12</v>
      </c>
      <c r="K358" s="4">
        <v>12398945</v>
      </c>
      <c r="L358" s="4">
        <v>4</v>
      </c>
      <c r="M358" s="4">
        <v>3100</v>
      </c>
      <c r="N358" s="4">
        <v>311</v>
      </c>
      <c r="O358" s="5">
        <v>42505</v>
      </c>
      <c r="P358" s="6" t="s">
        <v>94</v>
      </c>
    </row>
    <row r="359" spans="2:16" x14ac:dyDescent="0.25">
      <c r="B359" s="53">
        <v>342</v>
      </c>
      <c r="C359" s="44">
        <v>42504</v>
      </c>
      <c r="D359" s="6" t="s">
        <v>15</v>
      </c>
      <c r="E359" s="6" t="s">
        <v>33</v>
      </c>
      <c r="F359" s="7">
        <v>47125.07</v>
      </c>
      <c r="G359" s="7">
        <v>7540.01</v>
      </c>
      <c r="H359" s="7">
        <f t="shared" si="10"/>
        <v>54665.08</v>
      </c>
      <c r="I359" s="4" t="s">
        <v>48</v>
      </c>
      <c r="J359" s="34" t="s">
        <v>12</v>
      </c>
      <c r="K359" s="4">
        <v>12398946</v>
      </c>
      <c r="L359" s="4">
        <v>4</v>
      </c>
      <c r="M359" s="4">
        <v>3100</v>
      </c>
      <c r="N359" s="4">
        <v>311</v>
      </c>
      <c r="O359" s="5">
        <v>42505</v>
      </c>
      <c r="P359" s="6" t="s">
        <v>94</v>
      </c>
    </row>
    <row r="360" spans="2:16" x14ac:dyDescent="0.25">
      <c r="B360" s="53">
        <v>343</v>
      </c>
      <c r="C360" s="44">
        <v>42506</v>
      </c>
      <c r="D360" s="6" t="s">
        <v>15</v>
      </c>
      <c r="E360" s="6" t="s">
        <v>413</v>
      </c>
      <c r="F360" s="7">
        <v>2164.8000000000002</v>
      </c>
      <c r="G360" s="7">
        <v>335.2</v>
      </c>
      <c r="H360" s="7">
        <f t="shared" si="10"/>
        <v>2500</v>
      </c>
      <c r="I360" s="4" t="s">
        <v>48</v>
      </c>
      <c r="J360" s="34" t="s">
        <v>50</v>
      </c>
      <c r="K360" s="4">
        <v>16243</v>
      </c>
      <c r="L360" s="4">
        <v>4</v>
      </c>
      <c r="M360" s="4">
        <v>2600</v>
      </c>
      <c r="N360" s="4">
        <v>261</v>
      </c>
      <c r="O360" s="5">
        <v>42506</v>
      </c>
      <c r="P360" s="6" t="s">
        <v>94</v>
      </c>
    </row>
    <row r="361" spans="2:16" x14ac:dyDescent="0.25">
      <c r="B361" s="53">
        <v>344</v>
      </c>
      <c r="C361" s="44">
        <v>42506</v>
      </c>
      <c r="D361" s="6" t="s">
        <v>15</v>
      </c>
      <c r="E361" s="6" t="s">
        <v>412</v>
      </c>
      <c r="F361" s="7">
        <v>2558.79</v>
      </c>
      <c r="G361" s="7">
        <v>396.21</v>
      </c>
      <c r="H361" s="7">
        <f t="shared" si="10"/>
        <v>2955</v>
      </c>
      <c r="I361" s="4" t="s">
        <v>48</v>
      </c>
      <c r="J361" s="34" t="s">
        <v>50</v>
      </c>
      <c r="K361" s="4">
        <v>16244</v>
      </c>
      <c r="L361" s="4">
        <v>4</v>
      </c>
      <c r="M361" s="4">
        <v>2600</v>
      </c>
      <c r="N361" s="4">
        <v>261</v>
      </c>
      <c r="O361" s="5">
        <v>42506</v>
      </c>
      <c r="P361" s="6" t="s">
        <v>94</v>
      </c>
    </row>
    <row r="362" spans="2:16" x14ac:dyDescent="0.25">
      <c r="B362" s="53">
        <v>345</v>
      </c>
      <c r="C362" s="44">
        <v>42506</v>
      </c>
      <c r="D362" s="6" t="s">
        <v>15</v>
      </c>
      <c r="E362" s="6" t="s">
        <v>414</v>
      </c>
      <c r="F362" s="7">
        <v>7793.27</v>
      </c>
      <c r="G362" s="7">
        <v>1206.73</v>
      </c>
      <c r="H362" s="7">
        <f t="shared" si="10"/>
        <v>9000</v>
      </c>
      <c r="I362" s="4" t="s">
        <v>48</v>
      </c>
      <c r="J362" s="34" t="s">
        <v>50</v>
      </c>
      <c r="K362" s="4">
        <v>16245</v>
      </c>
      <c r="L362" s="4">
        <v>4</v>
      </c>
      <c r="M362" s="4">
        <v>2600</v>
      </c>
      <c r="N362" s="4">
        <v>261</v>
      </c>
      <c r="O362" s="5">
        <v>42506</v>
      </c>
      <c r="P362" s="6" t="s">
        <v>94</v>
      </c>
    </row>
    <row r="363" spans="2:16" x14ac:dyDescent="0.25">
      <c r="B363" s="53">
        <v>346</v>
      </c>
      <c r="C363" s="44">
        <v>42506</v>
      </c>
      <c r="D363" s="6" t="s">
        <v>21</v>
      </c>
      <c r="E363" s="6" t="s">
        <v>433</v>
      </c>
      <c r="F363" s="7">
        <v>545.53</v>
      </c>
      <c r="G363" s="7">
        <v>84.47</v>
      </c>
      <c r="H363" s="7">
        <f t="shared" si="10"/>
        <v>630</v>
      </c>
      <c r="I363" s="4" t="s">
        <v>48</v>
      </c>
      <c r="J363" s="34" t="s">
        <v>50</v>
      </c>
      <c r="K363" s="4">
        <v>16246</v>
      </c>
      <c r="L363" s="4">
        <v>4</v>
      </c>
      <c r="M363" s="4">
        <v>2600</v>
      </c>
      <c r="N363" s="4">
        <v>261</v>
      </c>
      <c r="O363" s="5">
        <v>42506</v>
      </c>
      <c r="P363" s="6" t="s">
        <v>94</v>
      </c>
    </row>
    <row r="364" spans="2:16" x14ac:dyDescent="0.25">
      <c r="B364" s="53">
        <v>347</v>
      </c>
      <c r="C364" s="44">
        <v>42506</v>
      </c>
      <c r="D364" s="6" t="s">
        <v>15</v>
      </c>
      <c r="E364" s="6" t="s">
        <v>479</v>
      </c>
      <c r="F364" s="7">
        <v>4500</v>
      </c>
      <c r="G364" s="7">
        <v>720</v>
      </c>
      <c r="H364" s="7">
        <f t="shared" si="10"/>
        <v>5220</v>
      </c>
      <c r="I364" s="4" t="s">
        <v>48</v>
      </c>
      <c r="J364" s="34" t="s">
        <v>68</v>
      </c>
      <c r="K364" s="4">
        <v>620</v>
      </c>
      <c r="L364" s="4">
        <v>4</v>
      </c>
      <c r="M364" s="4">
        <v>3500</v>
      </c>
      <c r="N364" s="4">
        <v>351</v>
      </c>
      <c r="O364" s="5">
        <v>42506</v>
      </c>
      <c r="P364" s="6" t="s">
        <v>94</v>
      </c>
    </row>
    <row r="365" spans="2:16" x14ac:dyDescent="0.25">
      <c r="B365" s="53">
        <v>348</v>
      </c>
      <c r="C365" s="44">
        <v>42507</v>
      </c>
      <c r="D365" s="6" t="s">
        <v>21</v>
      </c>
      <c r="E365" s="6" t="s">
        <v>433</v>
      </c>
      <c r="F365" s="7">
        <v>432.96</v>
      </c>
      <c r="G365" s="7">
        <v>67.040000000000006</v>
      </c>
      <c r="H365" s="7">
        <f t="shared" si="10"/>
        <v>500</v>
      </c>
      <c r="I365" s="4" t="s">
        <v>48</v>
      </c>
      <c r="J365" s="34" t="s">
        <v>50</v>
      </c>
      <c r="K365" s="4">
        <v>16336</v>
      </c>
      <c r="L365" s="4">
        <v>1</v>
      </c>
      <c r="M365" s="4">
        <v>2600</v>
      </c>
      <c r="N365" s="4">
        <v>261</v>
      </c>
      <c r="O365" s="5">
        <v>42507</v>
      </c>
      <c r="P365" s="6" t="s">
        <v>94</v>
      </c>
    </row>
    <row r="366" spans="2:16" x14ac:dyDescent="0.25">
      <c r="B366" s="53">
        <v>349</v>
      </c>
      <c r="C366" s="44">
        <v>42507</v>
      </c>
      <c r="D366" s="6" t="s">
        <v>10</v>
      </c>
      <c r="E366" s="6" t="s">
        <v>480</v>
      </c>
      <c r="F366" s="7">
        <v>779.33</v>
      </c>
      <c r="G366" s="7">
        <v>120.67</v>
      </c>
      <c r="H366" s="7">
        <f t="shared" si="10"/>
        <v>900</v>
      </c>
      <c r="I366" s="4" t="s">
        <v>48</v>
      </c>
      <c r="J366" s="34" t="s">
        <v>50</v>
      </c>
      <c r="K366" s="4">
        <v>16335</v>
      </c>
      <c r="L366" s="4">
        <v>2</v>
      </c>
      <c r="M366" s="4">
        <v>2600</v>
      </c>
      <c r="N366" s="4">
        <v>261</v>
      </c>
      <c r="O366" s="5">
        <v>42507</v>
      </c>
      <c r="P366" s="6" t="s">
        <v>94</v>
      </c>
    </row>
    <row r="367" spans="2:16" x14ac:dyDescent="0.25">
      <c r="B367" s="53">
        <v>350</v>
      </c>
      <c r="C367" s="44">
        <v>42507</v>
      </c>
      <c r="D367" s="6" t="s">
        <v>15</v>
      </c>
      <c r="E367" s="6" t="s">
        <v>412</v>
      </c>
      <c r="F367" s="7">
        <v>7567.09</v>
      </c>
      <c r="G367" s="7">
        <v>1171.71</v>
      </c>
      <c r="H367" s="7">
        <f t="shared" si="10"/>
        <v>8738.7999999999993</v>
      </c>
      <c r="I367" s="4" t="s">
        <v>48</v>
      </c>
      <c r="J367" s="34" t="s">
        <v>50</v>
      </c>
      <c r="K367" s="4">
        <v>16340</v>
      </c>
      <c r="L367" s="4">
        <v>4</v>
      </c>
      <c r="M367" s="4">
        <v>2600</v>
      </c>
      <c r="N367" s="4">
        <v>261</v>
      </c>
      <c r="O367" s="5">
        <v>42507</v>
      </c>
      <c r="P367" s="6" t="s">
        <v>94</v>
      </c>
    </row>
    <row r="368" spans="2:16" x14ac:dyDescent="0.25">
      <c r="B368" s="53">
        <v>351</v>
      </c>
      <c r="C368" s="44">
        <v>42507</v>
      </c>
      <c r="D368" s="6" t="s">
        <v>15</v>
      </c>
      <c r="E368" s="6" t="s">
        <v>414</v>
      </c>
      <c r="F368" s="7">
        <v>12976.83</v>
      </c>
      <c r="G368" s="7">
        <v>2023.17</v>
      </c>
      <c r="H368" s="7">
        <f t="shared" si="10"/>
        <v>15000</v>
      </c>
      <c r="I368" s="4" t="s">
        <v>48</v>
      </c>
      <c r="J368" s="34" t="s">
        <v>50</v>
      </c>
      <c r="K368" s="4">
        <v>16338</v>
      </c>
      <c r="L368" s="4">
        <v>4</v>
      </c>
      <c r="M368" s="4">
        <v>2600</v>
      </c>
      <c r="N368" s="4">
        <v>261</v>
      </c>
      <c r="O368" s="5">
        <v>42507</v>
      </c>
      <c r="P368" s="6" t="s">
        <v>94</v>
      </c>
    </row>
    <row r="369" spans="2:16" x14ac:dyDescent="0.25">
      <c r="B369" s="53">
        <v>352</v>
      </c>
      <c r="C369" s="44">
        <v>42507</v>
      </c>
      <c r="D369" s="6" t="s">
        <v>15</v>
      </c>
      <c r="E369" s="6" t="s">
        <v>88</v>
      </c>
      <c r="F369" s="7">
        <v>789.43</v>
      </c>
      <c r="G369" s="7">
        <v>126.31</v>
      </c>
      <c r="H369" s="7">
        <f t="shared" si="10"/>
        <v>915.74</v>
      </c>
      <c r="I369" s="4" t="s">
        <v>23</v>
      </c>
      <c r="J369" s="35" t="s">
        <v>70</v>
      </c>
      <c r="K369" s="4">
        <v>2996</v>
      </c>
      <c r="L369" s="4">
        <v>4</v>
      </c>
      <c r="M369" s="4">
        <v>2200</v>
      </c>
      <c r="N369" s="4">
        <v>221</v>
      </c>
      <c r="O369" s="5">
        <v>42508</v>
      </c>
      <c r="P369" s="6" t="s">
        <v>94</v>
      </c>
    </row>
    <row r="370" spans="2:16" x14ac:dyDescent="0.25">
      <c r="B370" s="53">
        <v>353</v>
      </c>
      <c r="C370" s="44">
        <v>42508</v>
      </c>
      <c r="D370" s="6" t="s">
        <v>15</v>
      </c>
      <c r="E370" s="6" t="s">
        <v>481</v>
      </c>
      <c r="F370" s="7">
        <v>100</v>
      </c>
      <c r="G370" s="7">
        <v>16</v>
      </c>
      <c r="H370" s="7">
        <f t="shared" si="10"/>
        <v>116</v>
      </c>
      <c r="I370" s="4" t="s">
        <v>23</v>
      </c>
      <c r="J370" s="34" t="s">
        <v>22</v>
      </c>
      <c r="K370" s="4">
        <v>5693</v>
      </c>
      <c r="L370" s="4">
        <v>4</v>
      </c>
      <c r="M370" s="4">
        <v>2400</v>
      </c>
      <c r="N370" s="4">
        <v>247</v>
      </c>
      <c r="O370" s="5">
        <v>42508</v>
      </c>
      <c r="P370" s="6" t="s">
        <v>94</v>
      </c>
    </row>
    <row r="371" spans="2:16" x14ac:dyDescent="0.25">
      <c r="B371" s="53">
        <v>354</v>
      </c>
      <c r="C371" s="44">
        <v>42508</v>
      </c>
      <c r="D371" s="6" t="s">
        <v>15</v>
      </c>
      <c r="E371" s="6" t="s">
        <v>482</v>
      </c>
      <c r="F371" s="7">
        <v>100</v>
      </c>
      <c r="G371" s="7">
        <v>176</v>
      </c>
      <c r="H371" s="7">
        <f t="shared" si="10"/>
        <v>276</v>
      </c>
      <c r="I371" s="4" t="s">
        <v>23</v>
      </c>
      <c r="J371" s="34" t="s">
        <v>22</v>
      </c>
      <c r="K371" s="4">
        <v>5694</v>
      </c>
      <c r="L371" s="4">
        <v>4</v>
      </c>
      <c r="M371" s="4">
        <v>2400</v>
      </c>
      <c r="N371" s="4">
        <v>247</v>
      </c>
      <c r="O371" s="5">
        <v>42508</v>
      </c>
      <c r="P371" s="6" t="s">
        <v>94</v>
      </c>
    </row>
    <row r="372" spans="2:16" x14ac:dyDescent="0.25">
      <c r="B372" s="53">
        <v>355</v>
      </c>
      <c r="C372" s="44">
        <v>42508</v>
      </c>
      <c r="D372" s="6" t="s">
        <v>15</v>
      </c>
      <c r="E372" s="6" t="s">
        <v>483</v>
      </c>
      <c r="F372" s="7">
        <v>500</v>
      </c>
      <c r="G372" s="7">
        <v>80</v>
      </c>
      <c r="H372" s="7">
        <f t="shared" si="10"/>
        <v>580</v>
      </c>
      <c r="I372" s="4" t="s">
        <v>23</v>
      </c>
      <c r="J372" s="34" t="s">
        <v>22</v>
      </c>
      <c r="K372" s="4">
        <v>5695</v>
      </c>
      <c r="L372" s="4">
        <v>4</v>
      </c>
      <c r="M372" s="4">
        <v>2400</v>
      </c>
      <c r="N372" s="4">
        <v>247</v>
      </c>
      <c r="O372" s="5">
        <v>42508</v>
      </c>
      <c r="P372" s="6" t="s">
        <v>94</v>
      </c>
    </row>
    <row r="373" spans="2:16" x14ac:dyDescent="0.25">
      <c r="B373" s="53">
        <v>356</v>
      </c>
      <c r="C373" s="44">
        <v>42508</v>
      </c>
      <c r="D373" s="6" t="s">
        <v>15</v>
      </c>
      <c r="E373" s="6" t="s">
        <v>484</v>
      </c>
      <c r="F373" s="7">
        <v>5703.17</v>
      </c>
      <c r="G373" s="7">
        <v>912.51</v>
      </c>
      <c r="H373" s="7">
        <f t="shared" si="10"/>
        <v>6615.68</v>
      </c>
      <c r="I373" s="4" t="s">
        <v>48</v>
      </c>
      <c r="J373" s="34" t="s">
        <v>382</v>
      </c>
      <c r="K373" s="4">
        <v>771</v>
      </c>
      <c r="L373" s="4">
        <v>4</v>
      </c>
      <c r="M373" s="4">
        <v>3500</v>
      </c>
      <c r="N373" s="4">
        <v>357</v>
      </c>
      <c r="O373" s="5">
        <v>42508</v>
      </c>
      <c r="P373" s="6" t="s">
        <v>94</v>
      </c>
    </row>
    <row r="374" spans="2:16" x14ac:dyDescent="0.25">
      <c r="B374" s="53">
        <v>357</v>
      </c>
      <c r="C374" s="44">
        <v>42509</v>
      </c>
      <c r="D374" s="6" t="s">
        <v>15</v>
      </c>
      <c r="E374" s="6" t="s">
        <v>485</v>
      </c>
      <c r="F374" s="7">
        <v>5172.41</v>
      </c>
      <c r="G374" s="7">
        <v>827.59</v>
      </c>
      <c r="H374" s="7">
        <f t="shared" si="10"/>
        <v>6000</v>
      </c>
      <c r="I374" s="4" t="s">
        <v>48</v>
      </c>
      <c r="J374" s="34" t="s">
        <v>486</v>
      </c>
      <c r="K374" s="4" t="s">
        <v>487</v>
      </c>
      <c r="L374" s="4">
        <v>4</v>
      </c>
      <c r="M374" s="4">
        <v>3500</v>
      </c>
      <c r="N374" s="4">
        <v>351</v>
      </c>
      <c r="O374" s="5">
        <v>42448</v>
      </c>
      <c r="P374" s="6" t="s">
        <v>94</v>
      </c>
    </row>
    <row r="375" spans="2:16" x14ac:dyDescent="0.25">
      <c r="B375" s="53">
        <v>358</v>
      </c>
      <c r="C375" s="44">
        <v>42509</v>
      </c>
      <c r="D375" s="6" t="s">
        <v>15</v>
      </c>
      <c r="E375" s="6" t="s">
        <v>488</v>
      </c>
      <c r="F375" s="7">
        <v>5172.41</v>
      </c>
      <c r="G375" s="7">
        <v>827.59</v>
      </c>
      <c r="H375" s="7">
        <f t="shared" ref="H375:H424" si="11">SUM(F375:G375)</f>
        <v>6000</v>
      </c>
      <c r="I375" s="4" t="s">
        <v>48</v>
      </c>
      <c r="J375" s="34" t="s">
        <v>486</v>
      </c>
      <c r="K375" s="4" t="s">
        <v>489</v>
      </c>
      <c r="L375" s="4">
        <v>4</v>
      </c>
      <c r="M375" s="4">
        <v>3500</v>
      </c>
      <c r="N375" s="4">
        <v>351</v>
      </c>
      <c r="O375" s="5">
        <v>42448</v>
      </c>
      <c r="P375" s="6" t="s">
        <v>94</v>
      </c>
    </row>
    <row r="376" spans="2:16" s="16" customFormat="1" x14ac:dyDescent="0.25">
      <c r="B376" s="53">
        <v>359</v>
      </c>
      <c r="C376" s="44">
        <v>42509</v>
      </c>
      <c r="D376" s="6" t="s">
        <v>15</v>
      </c>
      <c r="E376" s="6" t="s">
        <v>37</v>
      </c>
      <c r="F376" s="7">
        <v>5979.27</v>
      </c>
      <c r="G376" s="7">
        <v>956.68</v>
      </c>
      <c r="H376" s="7">
        <f t="shared" si="11"/>
        <v>6935.9500000000007</v>
      </c>
      <c r="I376" s="4" t="s">
        <v>48</v>
      </c>
      <c r="J376" s="34" t="s">
        <v>12</v>
      </c>
      <c r="K376" s="4">
        <v>12426158</v>
      </c>
      <c r="L376" s="4">
        <v>4</v>
      </c>
      <c r="M376" s="4">
        <v>3100</v>
      </c>
      <c r="N376" s="4">
        <v>311</v>
      </c>
      <c r="O376" s="5">
        <v>42449</v>
      </c>
      <c r="P376" s="6" t="s">
        <v>94</v>
      </c>
    </row>
    <row r="377" spans="2:16" s="16" customFormat="1" x14ac:dyDescent="0.25">
      <c r="B377" s="53">
        <v>360</v>
      </c>
      <c r="C377" s="44">
        <v>42509</v>
      </c>
      <c r="D377" s="6" t="s">
        <v>15</v>
      </c>
      <c r="E377" s="6" t="s">
        <v>38</v>
      </c>
      <c r="F377" s="7">
        <v>27300.93</v>
      </c>
      <c r="G377" s="7">
        <v>4368.1400000000003</v>
      </c>
      <c r="H377" s="7">
        <f t="shared" si="11"/>
        <v>31669.07</v>
      </c>
      <c r="I377" s="4" t="s">
        <v>48</v>
      </c>
      <c r="J377" s="34" t="s">
        <v>12</v>
      </c>
      <c r="K377" s="4">
        <v>12426160</v>
      </c>
      <c r="L377" s="4">
        <v>4</v>
      </c>
      <c r="M377" s="4">
        <v>3100</v>
      </c>
      <c r="N377" s="4">
        <v>311</v>
      </c>
      <c r="O377" s="5">
        <v>42449</v>
      </c>
      <c r="P377" s="6" t="s">
        <v>94</v>
      </c>
    </row>
    <row r="378" spans="2:16" s="16" customFormat="1" x14ac:dyDescent="0.25">
      <c r="B378" s="53">
        <v>361</v>
      </c>
      <c r="C378" s="44">
        <v>42509</v>
      </c>
      <c r="D378" s="6" t="s">
        <v>15</v>
      </c>
      <c r="E378" s="6" t="s">
        <v>36</v>
      </c>
      <c r="F378" s="7">
        <v>6270.7</v>
      </c>
      <c r="G378" s="7">
        <v>1003.31</v>
      </c>
      <c r="H378" s="7">
        <f t="shared" si="11"/>
        <v>7274.01</v>
      </c>
      <c r="I378" s="4" t="s">
        <v>48</v>
      </c>
      <c r="J378" s="34" t="s">
        <v>12</v>
      </c>
      <c r="K378" s="4">
        <v>124263161</v>
      </c>
      <c r="L378" s="4">
        <v>4</v>
      </c>
      <c r="M378" s="4">
        <v>3100</v>
      </c>
      <c r="N378" s="4">
        <v>311</v>
      </c>
      <c r="O378" s="5">
        <v>42449</v>
      </c>
      <c r="P378" s="6" t="s">
        <v>94</v>
      </c>
    </row>
    <row r="379" spans="2:16" s="16" customFormat="1" x14ac:dyDescent="0.25">
      <c r="B379" s="53">
        <v>362</v>
      </c>
      <c r="C379" s="44">
        <v>42509</v>
      </c>
      <c r="D379" s="6" t="s">
        <v>15</v>
      </c>
      <c r="E379" s="6" t="s">
        <v>39</v>
      </c>
      <c r="F379" s="7">
        <v>8778.0300000000007</v>
      </c>
      <c r="G379" s="7">
        <v>1404.48</v>
      </c>
      <c r="H379" s="7">
        <f t="shared" si="11"/>
        <v>10182.51</v>
      </c>
      <c r="I379" s="4" t="s">
        <v>48</v>
      </c>
      <c r="J379" s="34" t="s">
        <v>12</v>
      </c>
      <c r="K379" s="4">
        <v>12426166</v>
      </c>
      <c r="L379" s="4">
        <v>4</v>
      </c>
      <c r="M379" s="4">
        <v>3100</v>
      </c>
      <c r="N379" s="4">
        <v>311</v>
      </c>
      <c r="O379" s="5">
        <v>42449</v>
      </c>
      <c r="P379" s="6" t="s">
        <v>94</v>
      </c>
    </row>
    <row r="380" spans="2:16" s="16" customFormat="1" x14ac:dyDescent="0.25">
      <c r="B380" s="53">
        <v>363</v>
      </c>
      <c r="C380" s="44">
        <v>42509</v>
      </c>
      <c r="D380" s="6" t="s">
        <v>15</v>
      </c>
      <c r="E380" s="6" t="s">
        <v>63</v>
      </c>
      <c r="F380" s="7">
        <v>5008.45</v>
      </c>
      <c r="G380" s="7">
        <v>801.35</v>
      </c>
      <c r="H380" s="7">
        <f t="shared" si="11"/>
        <v>5809.8</v>
      </c>
      <c r="I380" s="4" t="s">
        <v>48</v>
      </c>
      <c r="J380" s="34" t="s">
        <v>12</v>
      </c>
      <c r="K380" s="4">
        <v>12426167</v>
      </c>
      <c r="L380" s="4">
        <v>4</v>
      </c>
      <c r="M380" s="4">
        <v>3100</v>
      </c>
      <c r="N380" s="4">
        <v>311</v>
      </c>
      <c r="O380" s="5">
        <v>42449</v>
      </c>
      <c r="P380" s="6" t="s">
        <v>94</v>
      </c>
    </row>
    <row r="381" spans="2:16" s="16" customFormat="1" x14ac:dyDescent="0.25">
      <c r="B381" s="53">
        <v>364</v>
      </c>
      <c r="C381" s="44">
        <v>42509</v>
      </c>
      <c r="D381" s="6" t="s">
        <v>15</v>
      </c>
      <c r="E381" s="6" t="s">
        <v>61</v>
      </c>
      <c r="F381" s="7">
        <v>4754.29</v>
      </c>
      <c r="G381" s="7">
        <v>760.68</v>
      </c>
      <c r="H381" s="7">
        <f t="shared" si="11"/>
        <v>5514.97</v>
      </c>
      <c r="I381" s="4" t="s">
        <v>48</v>
      </c>
      <c r="J381" s="34" t="s">
        <v>12</v>
      </c>
      <c r="K381" s="4">
        <v>12426168</v>
      </c>
      <c r="L381" s="4">
        <v>4</v>
      </c>
      <c r="M381" s="4">
        <v>3100</v>
      </c>
      <c r="N381" s="4">
        <v>311</v>
      </c>
      <c r="O381" s="5">
        <v>42449</v>
      </c>
      <c r="P381" s="6" t="s">
        <v>94</v>
      </c>
    </row>
    <row r="382" spans="2:16" s="16" customFormat="1" x14ac:dyDescent="0.25">
      <c r="B382" s="53">
        <v>365</v>
      </c>
      <c r="C382" s="44">
        <v>42509</v>
      </c>
      <c r="D382" s="6" t="s">
        <v>15</v>
      </c>
      <c r="E382" s="6" t="s">
        <v>54</v>
      </c>
      <c r="F382" s="7">
        <v>2045.09</v>
      </c>
      <c r="G382" s="7">
        <v>327.20999999999998</v>
      </c>
      <c r="H382" s="7">
        <f t="shared" si="11"/>
        <v>2372.2999999999997</v>
      </c>
      <c r="I382" s="4" t="s">
        <v>48</v>
      </c>
      <c r="J382" s="34" t="s">
        <v>12</v>
      </c>
      <c r="K382" s="4">
        <v>12426171</v>
      </c>
      <c r="L382" s="4">
        <v>4</v>
      </c>
      <c r="M382" s="4">
        <v>3100</v>
      </c>
      <c r="N382" s="4">
        <v>311</v>
      </c>
      <c r="O382" s="5">
        <v>42449</v>
      </c>
      <c r="P382" s="6" t="s">
        <v>94</v>
      </c>
    </row>
    <row r="383" spans="2:16" s="16" customFormat="1" x14ac:dyDescent="0.25">
      <c r="B383" s="53">
        <v>366</v>
      </c>
      <c r="C383" s="44">
        <v>42509</v>
      </c>
      <c r="D383" s="6" t="s">
        <v>15</v>
      </c>
      <c r="E383" s="6" t="s">
        <v>40</v>
      </c>
      <c r="F383" s="7">
        <v>16097</v>
      </c>
      <c r="G383" s="7">
        <v>0</v>
      </c>
      <c r="H383" s="7">
        <f t="shared" si="11"/>
        <v>16097</v>
      </c>
      <c r="I383" s="4" t="s">
        <v>48</v>
      </c>
      <c r="J383" s="34" t="s">
        <v>12</v>
      </c>
      <c r="K383" s="4">
        <v>12426175</v>
      </c>
      <c r="L383" s="4">
        <v>4</v>
      </c>
      <c r="M383" s="4">
        <v>3100</v>
      </c>
      <c r="N383" s="4">
        <v>311</v>
      </c>
      <c r="O383" s="5">
        <v>42449</v>
      </c>
      <c r="P383" s="6" t="s">
        <v>94</v>
      </c>
    </row>
    <row r="384" spans="2:16" s="16" customFormat="1" x14ac:dyDescent="0.25">
      <c r="B384" s="53">
        <v>367</v>
      </c>
      <c r="C384" s="44">
        <v>42509</v>
      </c>
      <c r="D384" s="6" t="s">
        <v>15</v>
      </c>
      <c r="E384" s="6" t="s">
        <v>56</v>
      </c>
      <c r="F384" s="7">
        <v>18102.080000000002</v>
      </c>
      <c r="G384" s="7">
        <v>2896.33</v>
      </c>
      <c r="H384" s="7">
        <f t="shared" si="11"/>
        <v>20998.410000000003</v>
      </c>
      <c r="I384" s="4" t="s">
        <v>48</v>
      </c>
      <c r="J384" s="34" t="s">
        <v>12</v>
      </c>
      <c r="K384" s="4">
        <v>12426182</v>
      </c>
      <c r="L384" s="4">
        <v>4</v>
      </c>
      <c r="M384" s="4">
        <v>3100</v>
      </c>
      <c r="N384" s="4">
        <v>311</v>
      </c>
      <c r="O384" s="5">
        <v>42449</v>
      </c>
      <c r="P384" s="6" t="s">
        <v>94</v>
      </c>
    </row>
    <row r="385" spans="2:16" s="16" customFormat="1" x14ac:dyDescent="0.25">
      <c r="B385" s="53">
        <v>368</v>
      </c>
      <c r="C385" s="44">
        <v>42509</v>
      </c>
      <c r="D385" s="6" t="s">
        <v>15</v>
      </c>
      <c r="E385" s="6" t="s">
        <v>55</v>
      </c>
      <c r="F385" s="7">
        <v>17081.66</v>
      </c>
      <c r="G385" s="7">
        <v>2733.06</v>
      </c>
      <c r="H385" s="7">
        <f t="shared" si="11"/>
        <v>19814.72</v>
      </c>
      <c r="I385" s="4" t="s">
        <v>48</v>
      </c>
      <c r="J385" s="34" t="s">
        <v>12</v>
      </c>
      <c r="K385" s="4">
        <v>12426183</v>
      </c>
      <c r="L385" s="4">
        <v>4</v>
      </c>
      <c r="M385" s="4">
        <v>3100</v>
      </c>
      <c r="N385" s="4">
        <v>311</v>
      </c>
      <c r="O385" s="5">
        <v>42449</v>
      </c>
      <c r="P385" s="6" t="s">
        <v>94</v>
      </c>
    </row>
    <row r="386" spans="2:16" s="16" customFormat="1" x14ac:dyDescent="0.25">
      <c r="B386" s="53">
        <v>369</v>
      </c>
      <c r="C386" s="44">
        <v>42510</v>
      </c>
      <c r="D386" s="6" t="s">
        <v>15</v>
      </c>
      <c r="E386" s="6" t="s">
        <v>490</v>
      </c>
      <c r="F386" s="7">
        <v>44150</v>
      </c>
      <c r="G386" s="7">
        <v>7064</v>
      </c>
      <c r="H386" s="7">
        <f t="shared" si="11"/>
        <v>51214</v>
      </c>
      <c r="I386" s="4" t="s">
        <v>48</v>
      </c>
      <c r="J386" s="34" t="s">
        <v>179</v>
      </c>
      <c r="K386" s="4">
        <v>763</v>
      </c>
      <c r="L386" s="4">
        <v>4</v>
      </c>
      <c r="M386" s="4">
        <v>3500</v>
      </c>
      <c r="N386" s="4">
        <v>351</v>
      </c>
      <c r="O386" s="5">
        <v>42510</v>
      </c>
      <c r="P386" s="6" t="s">
        <v>94</v>
      </c>
    </row>
    <row r="387" spans="2:16" s="16" customFormat="1" x14ac:dyDescent="0.25">
      <c r="B387" s="53">
        <v>370</v>
      </c>
      <c r="C387" s="44">
        <v>42514</v>
      </c>
      <c r="D387" s="6" t="s">
        <v>15</v>
      </c>
      <c r="E387" s="6" t="s">
        <v>491</v>
      </c>
      <c r="F387" s="7">
        <v>24500</v>
      </c>
      <c r="G387" s="7">
        <v>3920</v>
      </c>
      <c r="H387" s="7">
        <f t="shared" si="11"/>
        <v>28420</v>
      </c>
      <c r="I387" s="4" t="s">
        <v>48</v>
      </c>
      <c r="J387" s="34" t="s">
        <v>25</v>
      </c>
      <c r="K387" s="4">
        <v>402</v>
      </c>
      <c r="L387" s="4">
        <v>4</v>
      </c>
      <c r="M387" s="4">
        <v>2500</v>
      </c>
      <c r="N387" s="4">
        <v>259</v>
      </c>
      <c r="O387" s="5">
        <v>42514</v>
      </c>
      <c r="P387" s="6" t="s">
        <v>94</v>
      </c>
    </row>
    <row r="388" spans="2:16" s="16" customFormat="1" x14ac:dyDescent="0.25">
      <c r="B388" s="53">
        <v>371</v>
      </c>
      <c r="C388" s="44">
        <v>42514</v>
      </c>
      <c r="D388" s="6" t="s">
        <v>15</v>
      </c>
      <c r="E388" s="6" t="s">
        <v>86</v>
      </c>
      <c r="F388" s="7">
        <v>39216.33</v>
      </c>
      <c r="G388" s="7">
        <v>6274.61</v>
      </c>
      <c r="H388" s="7">
        <f t="shared" si="11"/>
        <v>45490.94</v>
      </c>
      <c r="I388" s="4" t="s">
        <v>48</v>
      </c>
      <c r="J388" s="34" t="s">
        <v>26</v>
      </c>
      <c r="K388" s="4" t="s">
        <v>492</v>
      </c>
      <c r="L388" s="4">
        <v>4</v>
      </c>
      <c r="M388" s="4">
        <v>2400</v>
      </c>
      <c r="N388" s="4">
        <v>249</v>
      </c>
      <c r="O388" s="5">
        <v>42514</v>
      </c>
      <c r="P388" s="6" t="s">
        <v>94</v>
      </c>
    </row>
    <row r="389" spans="2:16" s="16" customFormat="1" x14ac:dyDescent="0.25">
      <c r="B389" s="53">
        <v>372</v>
      </c>
      <c r="C389" s="44">
        <v>42514</v>
      </c>
      <c r="D389" s="6" t="s">
        <v>15</v>
      </c>
      <c r="E389" s="6" t="s">
        <v>493</v>
      </c>
      <c r="F389" s="7">
        <v>6446.57</v>
      </c>
      <c r="G389" s="7">
        <v>1031.45</v>
      </c>
      <c r="H389" s="7">
        <f t="shared" si="11"/>
        <v>7478.0199999999995</v>
      </c>
      <c r="I389" s="4" t="s">
        <v>48</v>
      </c>
      <c r="J389" s="34" t="s">
        <v>26</v>
      </c>
      <c r="K389" s="4" t="s">
        <v>494</v>
      </c>
      <c r="L389" s="4">
        <v>4</v>
      </c>
      <c r="M389" s="4">
        <v>2400</v>
      </c>
      <c r="N389" s="4">
        <v>249</v>
      </c>
      <c r="O389" s="5">
        <v>42514</v>
      </c>
      <c r="P389" s="6" t="s">
        <v>94</v>
      </c>
    </row>
    <row r="390" spans="2:16" s="16" customFormat="1" x14ac:dyDescent="0.25">
      <c r="B390" s="53">
        <v>373</v>
      </c>
      <c r="C390" s="44">
        <v>42514</v>
      </c>
      <c r="D390" s="6" t="s">
        <v>15</v>
      </c>
      <c r="E390" s="6" t="s">
        <v>495</v>
      </c>
      <c r="F390" s="7">
        <v>2387.75</v>
      </c>
      <c r="G390" s="7">
        <v>382.04</v>
      </c>
      <c r="H390" s="7">
        <f t="shared" si="11"/>
        <v>2769.79</v>
      </c>
      <c r="I390" s="4" t="s">
        <v>48</v>
      </c>
      <c r="J390" s="34" t="s">
        <v>26</v>
      </c>
      <c r="K390" s="4" t="s">
        <v>496</v>
      </c>
      <c r="L390" s="4">
        <v>4</v>
      </c>
      <c r="M390" s="4">
        <v>2400</v>
      </c>
      <c r="N390" s="4">
        <v>249</v>
      </c>
      <c r="O390" s="5">
        <v>42514</v>
      </c>
      <c r="P390" s="6" t="s">
        <v>94</v>
      </c>
    </row>
    <row r="391" spans="2:16" s="16" customFormat="1" x14ac:dyDescent="0.25">
      <c r="B391" s="53">
        <v>374</v>
      </c>
      <c r="C391" s="44">
        <v>42514</v>
      </c>
      <c r="D391" s="6" t="s">
        <v>15</v>
      </c>
      <c r="E391" s="6" t="s">
        <v>85</v>
      </c>
      <c r="F391" s="7">
        <v>1214</v>
      </c>
      <c r="G391" s="7">
        <v>194.24</v>
      </c>
      <c r="H391" s="7">
        <f t="shared" si="11"/>
        <v>1408.24</v>
      </c>
      <c r="I391" s="4" t="s">
        <v>48</v>
      </c>
      <c r="J391" s="34" t="s">
        <v>26</v>
      </c>
      <c r="K391" s="4" t="s">
        <v>497</v>
      </c>
      <c r="L391" s="4">
        <v>4</v>
      </c>
      <c r="M391" s="4">
        <v>3500</v>
      </c>
      <c r="N391" s="4">
        <v>351</v>
      </c>
      <c r="O391" s="5">
        <v>42514</v>
      </c>
      <c r="P391" s="6" t="s">
        <v>94</v>
      </c>
    </row>
    <row r="392" spans="2:16" x14ac:dyDescent="0.25">
      <c r="B392" s="53">
        <v>375</v>
      </c>
      <c r="C392" s="44">
        <v>42514</v>
      </c>
      <c r="D392" s="6" t="s">
        <v>15</v>
      </c>
      <c r="E392" s="6" t="s">
        <v>498</v>
      </c>
      <c r="F392" s="7">
        <v>6730.02</v>
      </c>
      <c r="G392" s="7">
        <v>1076.8</v>
      </c>
      <c r="H392" s="7">
        <f t="shared" si="11"/>
        <v>7806.8200000000006</v>
      </c>
      <c r="I392" s="4" t="s">
        <v>48</v>
      </c>
      <c r="J392" s="34" t="s">
        <v>26</v>
      </c>
      <c r="K392" s="4" t="s">
        <v>499</v>
      </c>
      <c r="L392" s="4">
        <v>4</v>
      </c>
      <c r="M392" s="4">
        <v>2400</v>
      </c>
      <c r="N392" s="4">
        <v>249</v>
      </c>
      <c r="O392" s="5">
        <v>42514</v>
      </c>
      <c r="P392" s="6" t="s">
        <v>94</v>
      </c>
    </row>
    <row r="393" spans="2:16" x14ac:dyDescent="0.25">
      <c r="B393" s="53">
        <v>376</v>
      </c>
      <c r="C393" s="44">
        <v>42514</v>
      </c>
      <c r="D393" s="6" t="s">
        <v>15</v>
      </c>
      <c r="E393" s="6" t="s">
        <v>500</v>
      </c>
      <c r="F393" s="7">
        <v>4486.68</v>
      </c>
      <c r="G393" s="7">
        <v>717.87</v>
      </c>
      <c r="H393" s="7">
        <f t="shared" si="11"/>
        <v>5204.55</v>
      </c>
      <c r="I393" s="4" t="s">
        <v>48</v>
      </c>
      <c r="J393" s="34" t="s">
        <v>26</v>
      </c>
      <c r="K393" s="4" t="s">
        <v>501</v>
      </c>
      <c r="L393" s="4">
        <v>4</v>
      </c>
      <c r="M393" s="4">
        <v>2400</v>
      </c>
      <c r="N393" s="4">
        <v>249</v>
      </c>
      <c r="O393" s="5">
        <v>42514</v>
      </c>
      <c r="P393" s="6" t="s">
        <v>94</v>
      </c>
    </row>
    <row r="394" spans="2:16" x14ac:dyDescent="0.25">
      <c r="B394" s="53">
        <v>377</v>
      </c>
      <c r="C394" s="44">
        <v>42514</v>
      </c>
      <c r="D394" s="6" t="s">
        <v>15</v>
      </c>
      <c r="E394" s="6" t="s">
        <v>295</v>
      </c>
      <c r="F394" s="7">
        <v>65710.5</v>
      </c>
      <c r="G394" s="7">
        <v>1051.44</v>
      </c>
      <c r="H394" s="7">
        <f t="shared" si="11"/>
        <v>66761.94</v>
      </c>
      <c r="I394" s="4" t="s">
        <v>48</v>
      </c>
      <c r="J394" s="34" t="s">
        <v>26</v>
      </c>
      <c r="K394" s="4" t="s">
        <v>502</v>
      </c>
      <c r="L394" s="4">
        <v>4</v>
      </c>
      <c r="M394" s="4">
        <v>2400</v>
      </c>
      <c r="N394" s="4">
        <v>249</v>
      </c>
      <c r="O394" s="5">
        <v>42514</v>
      </c>
      <c r="P394" s="6" t="s">
        <v>94</v>
      </c>
    </row>
    <row r="395" spans="2:16" x14ac:dyDescent="0.25">
      <c r="B395" s="53">
        <v>378</v>
      </c>
      <c r="C395" s="44">
        <v>42514</v>
      </c>
      <c r="D395" s="6" t="s">
        <v>15</v>
      </c>
      <c r="E395" s="6" t="s">
        <v>293</v>
      </c>
      <c r="F395" s="7">
        <v>42</v>
      </c>
      <c r="G395" s="7">
        <v>6.72</v>
      </c>
      <c r="H395" s="7">
        <f t="shared" si="11"/>
        <v>48.72</v>
      </c>
      <c r="I395" s="4" t="s">
        <v>48</v>
      </c>
      <c r="J395" s="34" t="s">
        <v>26</v>
      </c>
      <c r="K395" s="4" t="s">
        <v>503</v>
      </c>
      <c r="L395" s="4">
        <v>4</v>
      </c>
      <c r="M395" s="4">
        <v>2700</v>
      </c>
      <c r="N395" s="4">
        <v>272</v>
      </c>
      <c r="O395" s="5">
        <v>42514</v>
      </c>
      <c r="P395" s="6" t="s">
        <v>94</v>
      </c>
    </row>
    <row r="396" spans="2:16" s="16" customFormat="1" x14ac:dyDescent="0.25">
      <c r="B396" s="53">
        <v>379</v>
      </c>
      <c r="C396" s="44">
        <v>42514</v>
      </c>
      <c r="D396" s="6" t="s">
        <v>15</v>
      </c>
      <c r="E396" s="6" t="s">
        <v>504</v>
      </c>
      <c r="F396" s="7">
        <v>3200</v>
      </c>
      <c r="G396" s="7">
        <v>512</v>
      </c>
      <c r="H396" s="7">
        <f t="shared" si="11"/>
        <v>3712</v>
      </c>
      <c r="I396" s="4" t="s">
        <v>506</v>
      </c>
      <c r="J396" s="34" t="s">
        <v>507</v>
      </c>
      <c r="K396" s="4" t="s">
        <v>65</v>
      </c>
      <c r="L396" s="4">
        <v>4</v>
      </c>
      <c r="M396" s="4">
        <v>3200</v>
      </c>
      <c r="N396" s="4">
        <v>326</v>
      </c>
      <c r="O396" s="5">
        <v>42514</v>
      </c>
      <c r="P396" s="6" t="s">
        <v>94</v>
      </c>
    </row>
    <row r="397" spans="2:16" s="16" customFormat="1" x14ac:dyDescent="0.25">
      <c r="B397" s="53">
        <v>380</v>
      </c>
      <c r="C397" s="44">
        <v>42514</v>
      </c>
      <c r="D397" s="6" t="s">
        <v>15</v>
      </c>
      <c r="E397" s="6" t="s">
        <v>505</v>
      </c>
      <c r="F397" s="7">
        <v>800</v>
      </c>
      <c r="G397" s="7">
        <v>128</v>
      </c>
      <c r="H397" s="7">
        <f t="shared" si="11"/>
        <v>928</v>
      </c>
      <c r="I397" s="4" t="s">
        <v>506</v>
      </c>
      <c r="J397" s="34" t="s">
        <v>507</v>
      </c>
      <c r="K397" s="4" t="s">
        <v>65</v>
      </c>
      <c r="L397" s="4">
        <v>4</v>
      </c>
      <c r="M397" s="4">
        <v>3200</v>
      </c>
      <c r="N397" s="4">
        <v>326</v>
      </c>
      <c r="O397" s="5">
        <v>42514</v>
      </c>
      <c r="P397" s="6" t="s">
        <v>94</v>
      </c>
    </row>
    <row r="398" spans="2:16" s="16" customFormat="1" x14ac:dyDescent="0.25">
      <c r="B398" s="53">
        <v>381</v>
      </c>
      <c r="C398" s="44">
        <v>42515</v>
      </c>
      <c r="D398" s="6" t="s">
        <v>15</v>
      </c>
      <c r="E398" s="6" t="s">
        <v>508</v>
      </c>
      <c r="F398" s="7">
        <v>53705</v>
      </c>
      <c r="G398" s="7">
        <v>8592.7999999999993</v>
      </c>
      <c r="H398" s="7">
        <f t="shared" si="11"/>
        <v>62297.8</v>
      </c>
      <c r="I398" s="4" t="s">
        <v>48</v>
      </c>
      <c r="J398" s="34" t="s">
        <v>509</v>
      </c>
      <c r="K398" s="4">
        <v>3467</v>
      </c>
      <c r="L398" s="4">
        <v>4</v>
      </c>
      <c r="M398" s="4">
        <v>3500</v>
      </c>
      <c r="N398" s="4">
        <v>351</v>
      </c>
      <c r="O398" s="5">
        <v>42515</v>
      </c>
      <c r="P398" s="6" t="s">
        <v>94</v>
      </c>
    </row>
    <row r="399" spans="2:16" s="16" customFormat="1" x14ac:dyDescent="0.25">
      <c r="B399" s="53">
        <v>382</v>
      </c>
      <c r="C399" s="44">
        <v>42515</v>
      </c>
      <c r="D399" s="6" t="s">
        <v>10</v>
      </c>
      <c r="E399" s="6" t="s">
        <v>510</v>
      </c>
      <c r="F399" s="7">
        <v>3942</v>
      </c>
      <c r="G399" s="7">
        <v>0</v>
      </c>
      <c r="H399" s="7">
        <f t="shared" si="11"/>
        <v>3942</v>
      </c>
      <c r="I399" s="4" t="s">
        <v>48</v>
      </c>
      <c r="J399" s="34" t="s">
        <v>45</v>
      </c>
      <c r="K399" s="4">
        <v>26976</v>
      </c>
      <c r="L399" s="4">
        <v>2</v>
      </c>
      <c r="M399" s="4">
        <v>2100</v>
      </c>
      <c r="N399" s="4">
        <v>215</v>
      </c>
      <c r="O399" s="5">
        <v>42515</v>
      </c>
      <c r="P399" s="6" t="s">
        <v>94</v>
      </c>
    </row>
    <row r="400" spans="2:16" s="16" customFormat="1" x14ac:dyDescent="0.25">
      <c r="B400" s="53">
        <v>383</v>
      </c>
      <c r="C400" s="44">
        <v>42516</v>
      </c>
      <c r="D400" s="6" t="s">
        <v>20</v>
      </c>
      <c r="E400" s="6" t="s">
        <v>511</v>
      </c>
      <c r="F400" s="7">
        <v>5440</v>
      </c>
      <c r="G400" s="7">
        <v>870.4</v>
      </c>
      <c r="H400" s="7">
        <f t="shared" si="11"/>
        <v>6310.4</v>
      </c>
      <c r="I400" s="4" t="s">
        <v>48</v>
      </c>
      <c r="J400" s="34" t="s">
        <v>58</v>
      </c>
      <c r="K400" s="4">
        <v>1572</v>
      </c>
      <c r="L400" s="4">
        <v>3</v>
      </c>
      <c r="M400" s="4">
        <v>2100</v>
      </c>
      <c r="N400" s="4">
        <v>215</v>
      </c>
      <c r="O400" s="5">
        <v>42516</v>
      </c>
      <c r="P400" s="6" t="s">
        <v>94</v>
      </c>
    </row>
    <row r="401" spans="2:16" s="16" customFormat="1" x14ac:dyDescent="0.25">
      <c r="B401" s="53">
        <v>384</v>
      </c>
      <c r="C401" s="44">
        <v>42516</v>
      </c>
      <c r="D401" s="6" t="s">
        <v>20</v>
      </c>
      <c r="E401" s="6" t="s">
        <v>512</v>
      </c>
      <c r="F401" s="7">
        <v>1550</v>
      </c>
      <c r="G401" s="7">
        <v>248</v>
      </c>
      <c r="H401" s="7">
        <f t="shared" si="11"/>
        <v>1798</v>
      </c>
      <c r="I401" s="4" t="s">
        <v>48</v>
      </c>
      <c r="J401" s="34" t="s">
        <v>58</v>
      </c>
      <c r="K401" s="4">
        <v>1573</v>
      </c>
      <c r="L401" s="4">
        <v>1</v>
      </c>
      <c r="M401" s="4">
        <v>4400</v>
      </c>
      <c r="N401" s="4">
        <v>441</v>
      </c>
      <c r="O401" s="5">
        <v>42516</v>
      </c>
      <c r="P401" s="6" t="s">
        <v>94</v>
      </c>
    </row>
    <row r="402" spans="2:16" s="16" customFormat="1" x14ac:dyDescent="0.25">
      <c r="B402" s="53">
        <v>385</v>
      </c>
      <c r="C402" s="44">
        <v>42517</v>
      </c>
      <c r="D402" s="6" t="s">
        <v>15</v>
      </c>
      <c r="E402" s="6" t="s">
        <v>44</v>
      </c>
      <c r="F402" s="7">
        <v>6965.07</v>
      </c>
      <c r="G402" s="7">
        <v>1114.4100000000001</v>
      </c>
      <c r="H402" s="7">
        <f t="shared" si="11"/>
        <v>8079.48</v>
      </c>
      <c r="I402" s="4" t="s">
        <v>48</v>
      </c>
      <c r="J402" s="34" t="s">
        <v>12</v>
      </c>
      <c r="K402" s="4">
        <v>12476319</v>
      </c>
      <c r="L402" s="4">
        <v>4</v>
      </c>
      <c r="M402" s="4">
        <v>3100</v>
      </c>
      <c r="N402" s="4">
        <v>311</v>
      </c>
      <c r="O402" s="5">
        <v>42517</v>
      </c>
      <c r="P402" s="6" t="s">
        <v>94</v>
      </c>
    </row>
    <row r="403" spans="2:16" s="16" customFormat="1" x14ac:dyDescent="0.25">
      <c r="B403" s="53">
        <v>386</v>
      </c>
      <c r="C403" s="44">
        <v>42517</v>
      </c>
      <c r="D403" s="6" t="s">
        <v>15</v>
      </c>
      <c r="E403" s="6" t="s">
        <v>43</v>
      </c>
      <c r="F403" s="7">
        <v>2248.2399999999998</v>
      </c>
      <c r="G403" s="7">
        <v>359.71</v>
      </c>
      <c r="H403" s="7">
        <f t="shared" si="11"/>
        <v>2607.9499999999998</v>
      </c>
      <c r="I403" s="4" t="s">
        <v>48</v>
      </c>
      <c r="J403" s="34" t="s">
        <v>12</v>
      </c>
      <c r="K403" s="4">
        <v>12476320</v>
      </c>
      <c r="L403" s="4">
        <v>4</v>
      </c>
      <c r="M403" s="4">
        <v>3100</v>
      </c>
      <c r="N403" s="4">
        <v>311</v>
      </c>
      <c r="O403" s="5">
        <v>42517</v>
      </c>
      <c r="P403" s="6" t="s">
        <v>94</v>
      </c>
    </row>
    <row r="404" spans="2:16" s="16" customFormat="1" x14ac:dyDescent="0.25">
      <c r="B404" s="53">
        <v>387</v>
      </c>
      <c r="C404" s="44">
        <v>42521</v>
      </c>
      <c r="D404" s="6" t="s">
        <v>15</v>
      </c>
      <c r="E404" s="6" t="s">
        <v>513</v>
      </c>
      <c r="F404" s="7">
        <v>5386.21</v>
      </c>
      <c r="G404" s="7">
        <v>861.79</v>
      </c>
      <c r="H404" s="7">
        <f t="shared" si="11"/>
        <v>6248</v>
      </c>
      <c r="I404" s="4" t="s">
        <v>48</v>
      </c>
      <c r="J404" s="34" t="s">
        <v>46</v>
      </c>
      <c r="K404" s="4">
        <v>2096</v>
      </c>
      <c r="L404" s="4">
        <v>4</v>
      </c>
      <c r="M404" s="4">
        <v>2400</v>
      </c>
      <c r="N404" s="4">
        <v>249</v>
      </c>
      <c r="O404" s="5">
        <v>42521</v>
      </c>
      <c r="P404" s="6" t="s">
        <v>94</v>
      </c>
    </row>
    <row r="405" spans="2:16" s="16" customFormat="1" x14ac:dyDescent="0.25">
      <c r="B405" s="53">
        <v>388</v>
      </c>
      <c r="C405" s="44">
        <v>42521</v>
      </c>
      <c r="D405" s="6" t="s">
        <v>15</v>
      </c>
      <c r="E405" s="6" t="s">
        <v>74</v>
      </c>
      <c r="F405" s="7">
        <v>2789.65</v>
      </c>
      <c r="G405" s="7">
        <v>446.35</v>
      </c>
      <c r="H405" s="7">
        <f t="shared" si="11"/>
        <v>3236</v>
      </c>
      <c r="I405" s="4" t="s">
        <v>48</v>
      </c>
      <c r="J405" s="34" t="s">
        <v>46</v>
      </c>
      <c r="K405" s="4">
        <v>2097</v>
      </c>
      <c r="L405" s="4">
        <v>4</v>
      </c>
      <c r="M405" s="4">
        <v>2900</v>
      </c>
      <c r="N405" s="4">
        <v>291</v>
      </c>
      <c r="O405" s="5">
        <v>42521</v>
      </c>
      <c r="P405" s="6" t="s">
        <v>94</v>
      </c>
    </row>
    <row r="406" spans="2:16" s="16" customFormat="1" x14ac:dyDescent="0.25">
      <c r="B406" s="53">
        <v>389</v>
      </c>
      <c r="C406" s="44">
        <v>42521</v>
      </c>
      <c r="D406" s="6" t="s">
        <v>15</v>
      </c>
      <c r="E406" s="6" t="s">
        <v>72</v>
      </c>
      <c r="F406" s="7">
        <v>1770.68</v>
      </c>
      <c r="G406" s="7">
        <v>283.32</v>
      </c>
      <c r="H406" s="7">
        <f t="shared" si="11"/>
        <v>2054</v>
      </c>
      <c r="I406" s="4" t="s">
        <v>48</v>
      </c>
      <c r="J406" s="34" t="s">
        <v>46</v>
      </c>
      <c r="K406" s="4">
        <v>2101</v>
      </c>
      <c r="L406" s="4">
        <v>4</v>
      </c>
      <c r="M406" s="4">
        <v>2700</v>
      </c>
      <c r="N406" s="4">
        <v>272</v>
      </c>
      <c r="O406" s="5">
        <v>42521</v>
      </c>
      <c r="P406" s="6" t="s">
        <v>94</v>
      </c>
    </row>
    <row r="407" spans="2:16" s="16" customFormat="1" x14ac:dyDescent="0.25">
      <c r="B407" s="53">
        <v>390</v>
      </c>
      <c r="C407" s="44">
        <v>42521</v>
      </c>
      <c r="D407" s="6" t="s">
        <v>15</v>
      </c>
      <c r="E407" s="6" t="s">
        <v>514</v>
      </c>
      <c r="F407" s="7">
        <v>530.61</v>
      </c>
      <c r="G407" s="7">
        <v>84.69</v>
      </c>
      <c r="H407" s="7">
        <f t="shared" si="11"/>
        <v>615.29999999999995</v>
      </c>
      <c r="I407" s="4" t="s">
        <v>48</v>
      </c>
      <c r="J407" s="34" t="s">
        <v>46</v>
      </c>
      <c r="K407" s="4">
        <v>2102</v>
      </c>
      <c r="L407" s="4">
        <v>4</v>
      </c>
      <c r="M407" s="4">
        <v>2400</v>
      </c>
      <c r="N407" s="4">
        <v>249</v>
      </c>
      <c r="O407" s="5">
        <v>42521</v>
      </c>
      <c r="P407" s="6" t="s">
        <v>94</v>
      </c>
    </row>
    <row r="408" spans="2:16" s="16" customFormat="1" x14ac:dyDescent="0.25">
      <c r="B408" s="53">
        <v>391</v>
      </c>
      <c r="C408" s="44">
        <v>42521</v>
      </c>
      <c r="D408" s="6" t="s">
        <v>15</v>
      </c>
      <c r="E408" s="6" t="s">
        <v>515</v>
      </c>
      <c r="F408" s="7">
        <v>1006.64</v>
      </c>
      <c r="G408" s="7">
        <v>160.96</v>
      </c>
      <c r="H408" s="7">
        <f t="shared" si="11"/>
        <v>1167.5999999999999</v>
      </c>
      <c r="I408" s="4" t="s">
        <v>48</v>
      </c>
      <c r="J408" s="34" t="s">
        <v>46</v>
      </c>
      <c r="K408" s="4">
        <v>2103</v>
      </c>
      <c r="L408" s="4">
        <v>4</v>
      </c>
      <c r="M408" s="4">
        <v>3500</v>
      </c>
      <c r="N408" s="4">
        <v>351</v>
      </c>
      <c r="O408" s="5">
        <v>42521</v>
      </c>
      <c r="P408" s="6" t="s">
        <v>94</v>
      </c>
    </row>
    <row r="409" spans="2:16" s="16" customFormat="1" x14ac:dyDescent="0.25">
      <c r="B409" s="53">
        <v>392</v>
      </c>
      <c r="C409" s="44">
        <v>42521</v>
      </c>
      <c r="D409" s="6" t="s">
        <v>15</v>
      </c>
      <c r="E409" s="6" t="s">
        <v>413</v>
      </c>
      <c r="F409" s="7">
        <v>3732.11</v>
      </c>
      <c r="G409" s="7">
        <v>577.89</v>
      </c>
      <c r="H409" s="7">
        <f t="shared" si="11"/>
        <v>4310</v>
      </c>
      <c r="I409" s="4" t="s">
        <v>48</v>
      </c>
      <c r="J409" s="34" t="s">
        <v>50</v>
      </c>
      <c r="K409" s="4">
        <v>16659</v>
      </c>
      <c r="L409" s="4">
        <v>4</v>
      </c>
      <c r="M409" s="4">
        <v>2600</v>
      </c>
      <c r="N409" s="4">
        <v>261</v>
      </c>
      <c r="O409" s="5">
        <v>42521</v>
      </c>
      <c r="P409" s="6" t="s">
        <v>94</v>
      </c>
    </row>
    <row r="410" spans="2:16" s="16" customFormat="1" x14ac:dyDescent="0.25">
      <c r="B410" s="53">
        <v>393</v>
      </c>
      <c r="C410" s="44">
        <v>42521</v>
      </c>
      <c r="D410" s="6" t="s">
        <v>15</v>
      </c>
      <c r="E410" s="6" t="s">
        <v>412</v>
      </c>
      <c r="F410" s="7">
        <v>1918.01</v>
      </c>
      <c r="G410" s="7">
        <v>296.99</v>
      </c>
      <c r="H410" s="7">
        <f t="shared" si="11"/>
        <v>2215</v>
      </c>
      <c r="I410" s="4" t="s">
        <v>48</v>
      </c>
      <c r="J410" s="34" t="s">
        <v>50</v>
      </c>
      <c r="K410" s="4">
        <v>16660</v>
      </c>
      <c r="L410" s="4">
        <v>4</v>
      </c>
      <c r="M410" s="4">
        <v>2600</v>
      </c>
      <c r="N410" s="4">
        <v>261</v>
      </c>
      <c r="O410" s="5">
        <v>42521</v>
      </c>
      <c r="P410" s="6" t="s">
        <v>94</v>
      </c>
    </row>
    <row r="411" spans="2:16" s="16" customFormat="1" x14ac:dyDescent="0.25">
      <c r="B411" s="53">
        <v>394</v>
      </c>
      <c r="C411" s="44">
        <v>42521</v>
      </c>
      <c r="D411" s="6" t="s">
        <v>15</v>
      </c>
      <c r="E411" s="6" t="s">
        <v>414</v>
      </c>
      <c r="F411" s="7">
        <v>7360.31</v>
      </c>
      <c r="G411" s="7">
        <v>1139.69</v>
      </c>
      <c r="H411" s="7">
        <f t="shared" si="11"/>
        <v>8500</v>
      </c>
      <c r="I411" s="4" t="s">
        <v>48</v>
      </c>
      <c r="J411" s="34" t="s">
        <v>50</v>
      </c>
      <c r="K411" s="4">
        <v>16661</v>
      </c>
      <c r="L411" s="4">
        <v>4</v>
      </c>
      <c r="M411" s="4">
        <v>2600</v>
      </c>
      <c r="N411" s="4">
        <v>261</v>
      </c>
      <c r="O411" s="5">
        <v>42521</v>
      </c>
      <c r="P411" s="6" t="s">
        <v>94</v>
      </c>
    </row>
    <row r="412" spans="2:16" s="16" customFormat="1" x14ac:dyDescent="0.25">
      <c r="B412" s="53">
        <v>395</v>
      </c>
      <c r="C412" s="44">
        <v>42521</v>
      </c>
      <c r="D412" s="6" t="s">
        <v>10</v>
      </c>
      <c r="E412" s="6" t="s">
        <v>516</v>
      </c>
      <c r="F412" s="7">
        <v>432.96</v>
      </c>
      <c r="G412" s="7">
        <v>67.040000000000006</v>
      </c>
      <c r="H412" s="7">
        <f t="shared" si="11"/>
        <v>500</v>
      </c>
      <c r="I412" s="4" t="s">
        <v>48</v>
      </c>
      <c r="J412" s="34" t="s">
        <v>50</v>
      </c>
      <c r="K412" s="4">
        <v>16662</v>
      </c>
      <c r="L412" s="4">
        <v>2</v>
      </c>
      <c r="M412" s="4">
        <v>2600</v>
      </c>
      <c r="N412" s="4">
        <v>261</v>
      </c>
      <c r="O412" s="5">
        <v>42521</v>
      </c>
      <c r="P412" s="6" t="s">
        <v>94</v>
      </c>
    </row>
    <row r="413" spans="2:16" s="16" customFormat="1" x14ac:dyDescent="0.25">
      <c r="B413" s="53">
        <v>396</v>
      </c>
      <c r="C413" s="44">
        <v>42521</v>
      </c>
      <c r="D413" s="6" t="s">
        <v>20</v>
      </c>
      <c r="E413" s="6" t="s">
        <v>517</v>
      </c>
      <c r="F413" s="7">
        <v>259.77999999999997</v>
      </c>
      <c r="G413" s="7">
        <v>40.22</v>
      </c>
      <c r="H413" s="7">
        <f t="shared" si="11"/>
        <v>300</v>
      </c>
      <c r="I413" s="4" t="s">
        <v>48</v>
      </c>
      <c r="J413" s="34" t="s">
        <v>50</v>
      </c>
      <c r="K413" s="4">
        <v>16663</v>
      </c>
      <c r="L413" s="4">
        <v>3</v>
      </c>
      <c r="M413" s="4">
        <v>2600</v>
      </c>
      <c r="N413" s="4">
        <v>261</v>
      </c>
      <c r="O413" s="5">
        <v>42521</v>
      </c>
      <c r="P413" s="6" t="s">
        <v>94</v>
      </c>
    </row>
    <row r="414" spans="2:16" s="16" customFormat="1" x14ac:dyDescent="0.25">
      <c r="B414" s="53">
        <v>397</v>
      </c>
      <c r="C414" s="44">
        <v>42521</v>
      </c>
      <c r="D414" s="6" t="s">
        <v>10</v>
      </c>
      <c r="E414" s="6" t="s">
        <v>518</v>
      </c>
      <c r="F414" s="7">
        <v>11588</v>
      </c>
      <c r="G414" s="7">
        <v>0</v>
      </c>
      <c r="H414" s="7">
        <f t="shared" si="11"/>
        <v>11588</v>
      </c>
      <c r="I414" s="4" t="s">
        <v>48</v>
      </c>
      <c r="J414" s="34" t="s">
        <v>53</v>
      </c>
      <c r="K414" s="4">
        <v>172852605</v>
      </c>
      <c r="L414" s="4">
        <v>2</v>
      </c>
      <c r="M414" s="4">
        <v>3900</v>
      </c>
      <c r="N414" s="4">
        <v>392</v>
      </c>
      <c r="O414" s="5">
        <v>42521</v>
      </c>
      <c r="P414" s="6" t="s">
        <v>94</v>
      </c>
    </row>
    <row r="415" spans="2:16" s="16" customFormat="1" x14ac:dyDescent="0.25">
      <c r="B415" s="53">
        <v>398</v>
      </c>
      <c r="C415" s="44">
        <v>42521</v>
      </c>
      <c r="D415" s="6" t="s">
        <v>15</v>
      </c>
      <c r="E415" s="6" t="s">
        <v>388</v>
      </c>
      <c r="F415" s="7">
        <v>7500</v>
      </c>
      <c r="G415" s="7">
        <v>0</v>
      </c>
      <c r="H415" s="7">
        <f t="shared" si="11"/>
        <v>7500</v>
      </c>
      <c r="I415" s="4" t="s">
        <v>519</v>
      </c>
      <c r="J415" s="34" t="s">
        <v>368</v>
      </c>
      <c r="K415" s="4" t="s">
        <v>65</v>
      </c>
      <c r="L415" s="4">
        <v>4</v>
      </c>
      <c r="M415" s="4">
        <v>1300</v>
      </c>
      <c r="N415" s="4">
        <v>133</v>
      </c>
      <c r="O415" s="5">
        <v>42521</v>
      </c>
      <c r="P415" s="6" t="s">
        <v>94</v>
      </c>
    </row>
    <row r="416" spans="2:16" s="16" customFormat="1" x14ac:dyDescent="0.25">
      <c r="B416" s="53">
        <v>399</v>
      </c>
      <c r="C416" s="44">
        <v>42521</v>
      </c>
      <c r="D416" s="6" t="s">
        <v>15</v>
      </c>
      <c r="E416" s="6" t="s">
        <v>389</v>
      </c>
      <c r="F416" s="7">
        <v>900</v>
      </c>
      <c r="G416" s="7">
        <v>0</v>
      </c>
      <c r="H416" s="7">
        <f t="shared" si="11"/>
        <v>900</v>
      </c>
      <c r="I416" s="4" t="s">
        <v>23</v>
      </c>
      <c r="J416" s="34" t="s">
        <v>305</v>
      </c>
      <c r="K416" s="4">
        <v>170</v>
      </c>
      <c r="L416" s="4">
        <v>4</v>
      </c>
      <c r="M416" s="4">
        <v>3500</v>
      </c>
      <c r="N416" s="4">
        <v>351</v>
      </c>
      <c r="O416" s="5">
        <v>42521</v>
      </c>
      <c r="P416" s="6" t="s">
        <v>94</v>
      </c>
    </row>
    <row r="417" spans="2:16" s="16" customFormat="1" x14ac:dyDescent="0.25">
      <c r="B417" s="53">
        <v>400</v>
      </c>
      <c r="C417" s="44">
        <v>42521</v>
      </c>
      <c r="D417" s="6" t="s">
        <v>15</v>
      </c>
      <c r="E417" s="6" t="s">
        <v>520</v>
      </c>
      <c r="F417" s="7">
        <v>172.41</v>
      </c>
      <c r="G417" s="7">
        <v>27.59</v>
      </c>
      <c r="H417" s="7">
        <f t="shared" si="11"/>
        <v>200</v>
      </c>
      <c r="I417" s="4" t="s">
        <v>23</v>
      </c>
      <c r="J417" s="34" t="s">
        <v>41</v>
      </c>
      <c r="K417" s="4">
        <v>10454</v>
      </c>
      <c r="L417" s="4">
        <v>4</v>
      </c>
      <c r="M417" s="4">
        <v>3100</v>
      </c>
      <c r="N417" s="4">
        <v>315</v>
      </c>
      <c r="O417" s="5">
        <v>42521</v>
      </c>
      <c r="P417" s="6" t="s">
        <v>94</v>
      </c>
    </row>
    <row r="418" spans="2:16" s="16" customFormat="1" x14ac:dyDescent="0.25">
      <c r="B418" s="53">
        <v>401</v>
      </c>
      <c r="C418" s="44">
        <v>42521</v>
      </c>
      <c r="D418" s="6" t="s">
        <v>15</v>
      </c>
      <c r="E418" s="6" t="s">
        <v>521</v>
      </c>
      <c r="F418" s="7">
        <v>194</v>
      </c>
      <c r="G418" s="7">
        <v>0</v>
      </c>
      <c r="H418" s="7">
        <f t="shared" si="11"/>
        <v>194</v>
      </c>
      <c r="I418" s="4" t="s">
        <v>23</v>
      </c>
      <c r="J418" s="34" t="s">
        <v>522</v>
      </c>
      <c r="K418" s="4">
        <v>415109</v>
      </c>
      <c r="L418" s="4">
        <v>4</v>
      </c>
      <c r="M418" s="4">
        <v>1200</v>
      </c>
      <c r="N418" s="4">
        <v>122</v>
      </c>
      <c r="O418" s="5">
        <v>42521</v>
      </c>
      <c r="P418" s="6" t="s">
        <v>94</v>
      </c>
    </row>
    <row r="419" spans="2:16" s="16" customFormat="1" x14ac:dyDescent="0.25">
      <c r="B419" s="53">
        <v>402</v>
      </c>
      <c r="C419" s="44">
        <v>42521</v>
      </c>
      <c r="D419" s="6" t="s">
        <v>15</v>
      </c>
      <c r="E419" s="6" t="s">
        <v>523</v>
      </c>
      <c r="F419" s="7">
        <v>1373</v>
      </c>
      <c r="G419" s="7">
        <v>0</v>
      </c>
      <c r="H419" s="7">
        <f t="shared" si="11"/>
        <v>1373</v>
      </c>
      <c r="I419" s="4" t="s">
        <v>23</v>
      </c>
      <c r="J419" s="34" t="s">
        <v>524</v>
      </c>
      <c r="K419" s="4">
        <v>415112</v>
      </c>
      <c r="L419" s="4">
        <v>4</v>
      </c>
      <c r="M419" s="4">
        <v>1200</v>
      </c>
      <c r="N419" s="4">
        <v>122</v>
      </c>
      <c r="O419" s="5">
        <v>42521</v>
      </c>
      <c r="P419" s="6" t="s">
        <v>94</v>
      </c>
    </row>
    <row r="420" spans="2:16" x14ac:dyDescent="0.25">
      <c r="B420" s="53">
        <v>403</v>
      </c>
      <c r="C420" s="44">
        <v>42521</v>
      </c>
      <c r="D420" s="6" t="s">
        <v>15</v>
      </c>
      <c r="E420" s="6" t="s">
        <v>525</v>
      </c>
      <c r="F420" s="7">
        <v>1373</v>
      </c>
      <c r="G420" s="7">
        <v>0</v>
      </c>
      <c r="H420" s="7">
        <f t="shared" si="11"/>
        <v>1373</v>
      </c>
      <c r="I420" s="4" t="s">
        <v>23</v>
      </c>
      <c r="J420" s="34" t="s">
        <v>87</v>
      </c>
      <c r="K420" s="4">
        <v>415111</v>
      </c>
      <c r="L420" s="4">
        <v>4</v>
      </c>
      <c r="M420" s="4">
        <v>1200</v>
      </c>
      <c r="N420" s="4">
        <v>122</v>
      </c>
      <c r="O420" s="5">
        <v>42521</v>
      </c>
      <c r="P420" s="6" t="s">
        <v>94</v>
      </c>
    </row>
    <row r="421" spans="2:16" x14ac:dyDescent="0.25">
      <c r="B421" s="53">
        <v>404</v>
      </c>
      <c r="C421" s="44">
        <v>42521</v>
      </c>
      <c r="D421" s="6" t="s">
        <v>15</v>
      </c>
      <c r="E421" s="6" t="s">
        <v>526</v>
      </c>
      <c r="F421" s="7">
        <v>450</v>
      </c>
      <c r="G421" s="7">
        <v>0</v>
      </c>
      <c r="H421" s="7">
        <f t="shared" si="11"/>
        <v>450</v>
      </c>
      <c r="I421" s="4" t="s">
        <v>23</v>
      </c>
      <c r="J421" s="34" t="s">
        <v>527</v>
      </c>
      <c r="K421" s="4">
        <v>415121</v>
      </c>
      <c r="L421" s="4">
        <v>4</v>
      </c>
      <c r="M421" s="4">
        <v>2400</v>
      </c>
      <c r="N421" s="4">
        <v>249</v>
      </c>
      <c r="O421" s="5">
        <v>42521</v>
      </c>
      <c r="P421" s="6" t="s">
        <v>94</v>
      </c>
    </row>
    <row r="422" spans="2:16" x14ac:dyDescent="0.25">
      <c r="B422" s="53">
        <v>405</v>
      </c>
      <c r="C422" s="44">
        <v>42521</v>
      </c>
      <c r="D422" s="6" t="s">
        <v>15</v>
      </c>
      <c r="E422" s="6" t="s">
        <v>529</v>
      </c>
      <c r="F422" s="7">
        <v>1500</v>
      </c>
      <c r="G422" s="7">
        <v>0</v>
      </c>
      <c r="H422" s="7">
        <f t="shared" si="11"/>
        <v>1500</v>
      </c>
      <c r="I422" s="4" t="s">
        <v>23</v>
      </c>
      <c r="J422" s="34" t="s">
        <v>528</v>
      </c>
      <c r="K422" s="4">
        <v>415110</v>
      </c>
      <c r="L422" s="4">
        <v>4</v>
      </c>
      <c r="M422" s="4">
        <v>1200</v>
      </c>
      <c r="N422" s="4">
        <v>122</v>
      </c>
      <c r="O422" s="5">
        <v>42521</v>
      </c>
      <c r="P422" s="6" t="s">
        <v>94</v>
      </c>
    </row>
    <row r="423" spans="2:16" s="16" customFormat="1" x14ac:dyDescent="0.25">
      <c r="B423" s="53">
        <v>406</v>
      </c>
      <c r="C423" s="44">
        <v>42521</v>
      </c>
      <c r="D423" s="6" t="s">
        <v>15</v>
      </c>
      <c r="E423" s="6" t="s">
        <v>529</v>
      </c>
      <c r="F423" s="7">
        <v>1500</v>
      </c>
      <c r="G423" s="7">
        <v>0</v>
      </c>
      <c r="H423" s="7">
        <f t="shared" si="11"/>
        <v>1500</v>
      </c>
      <c r="I423" s="4" t="s">
        <v>23</v>
      </c>
      <c r="J423" s="34" t="s">
        <v>528</v>
      </c>
      <c r="K423" s="4">
        <v>415113</v>
      </c>
      <c r="L423" s="4">
        <v>4</v>
      </c>
      <c r="M423" s="4">
        <v>1200</v>
      </c>
      <c r="N423" s="4">
        <v>122</v>
      </c>
      <c r="O423" s="5">
        <v>42521</v>
      </c>
      <c r="P423" s="6" t="s">
        <v>94</v>
      </c>
    </row>
    <row r="424" spans="2:16" x14ac:dyDescent="0.25">
      <c r="B424" s="53">
        <v>407</v>
      </c>
      <c r="C424" s="44">
        <v>42521</v>
      </c>
      <c r="D424" s="6" t="s">
        <v>15</v>
      </c>
      <c r="E424" s="6" t="s">
        <v>529</v>
      </c>
      <c r="F424" s="7">
        <v>1931</v>
      </c>
      <c r="G424" s="7">
        <v>0</v>
      </c>
      <c r="H424" s="7">
        <f t="shared" si="11"/>
        <v>1931</v>
      </c>
      <c r="I424" s="4" t="s">
        <v>23</v>
      </c>
      <c r="J424" s="34" t="s">
        <v>528</v>
      </c>
      <c r="K424" s="4">
        <v>415114</v>
      </c>
      <c r="L424" s="4">
        <v>4</v>
      </c>
      <c r="M424" s="4">
        <v>1200</v>
      </c>
      <c r="N424" s="4">
        <v>122</v>
      </c>
      <c r="O424" s="5">
        <v>42521</v>
      </c>
      <c r="P424" s="6" t="s">
        <v>94</v>
      </c>
    </row>
    <row r="425" spans="2:16" s="16" customFormat="1" x14ac:dyDescent="0.25">
      <c r="B425" s="19"/>
      <c r="C425" s="56"/>
      <c r="D425" s="21"/>
      <c r="E425" s="21"/>
      <c r="F425" s="57"/>
      <c r="G425" s="57"/>
      <c r="H425" s="57"/>
      <c r="I425" s="19"/>
      <c r="J425" s="59"/>
      <c r="K425" s="19"/>
      <c r="L425" s="19"/>
      <c r="M425" s="19"/>
      <c r="N425" s="19"/>
      <c r="O425" s="20"/>
      <c r="P425" s="60"/>
    </row>
    <row r="426" spans="2:16" x14ac:dyDescent="0.25">
      <c r="B426" s="94">
        <v>42156</v>
      </c>
      <c r="C426" s="94"/>
      <c r="D426" s="25" t="s">
        <v>57</v>
      </c>
      <c r="E426" s="25" t="s">
        <v>57</v>
      </c>
      <c r="F426" s="25" t="s">
        <v>57</v>
      </c>
      <c r="G426" s="25" t="s">
        <v>57</v>
      </c>
      <c r="H426" s="25" t="s">
        <v>57</v>
      </c>
      <c r="I426" s="29" t="s">
        <v>57</v>
      </c>
      <c r="J426" s="24" t="s">
        <v>57</v>
      </c>
      <c r="K426" s="25" t="s">
        <v>57</v>
      </c>
      <c r="L426" s="25" t="s">
        <v>57</v>
      </c>
      <c r="M426" s="25" t="s">
        <v>57</v>
      </c>
      <c r="N426" s="25" t="s">
        <v>57</v>
      </c>
      <c r="O426" s="25" t="s">
        <v>57</v>
      </c>
      <c r="P426" s="25" t="s">
        <v>57</v>
      </c>
    </row>
    <row r="427" spans="2:16" s="16" customFormat="1" x14ac:dyDescent="0.25">
      <c r="B427" s="53">
        <v>408</v>
      </c>
      <c r="C427" s="44">
        <v>42523</v>
      </c>
      <c r="D427" s="6" t="s">
        <v>15</v>
      </c>
      <c r="E427" s="6" t="s">
        <v>532</v>
      </c>
      <c r="F427" s="7">
        <v>5172.41</v>
      </c>
      <c r="G427" s="7">
        <v>827.59</v>
      </c>
      <c r="H427" s="7">
        <v>6000</v>
      </c>
      <c r="I427" s="4" t="s">
        <v>572</v>
      </c>
      <c r="J427" s="34" t="s">
        <v>486</v>
      </c>
      <c r="K427" s="4" t="s">
        <v>533</v>
      </c>
      <c r="L427" s="4">
        <v>4</v>
      </c>
      <c r="M427" s="4">
        <v>3500</v>
      </c>
      <c r="N427" s="4">
        <v>351</v>
      </c>
      <c r="O427" s="5">
        <v>42523</v>
      </c>
      <c r="P427" s="6" t="str">
        <f>P424</f>
        <v>L.C.P. Delia Cecilia Alvarez Haro</v>
      </c>
    </row>
    <row r="428" spans="2:16" s="16" customFormat="1" x14ac:dyDescent="0.25">
      <c r="B428" s="53">
        <v>409</v>
      </c>
      <c r="C428" s="44">
        <v>42523</v>
      </c>
      <c r="D428" s="6" t="s">
        <v>15</v>
      </c>
      <c r="E428" s="6" t="s">
        <v>534</v>
      </c>
      <c r="F428" s="7">
        <v>5172.41</v>
      </c>
      <c r="G428" s="7">
        <v>827.59</v>
      </c>
      <c r="H428" s="7">
        <v>6000</v>
      </c>
      <c r="I428" s="4" t="s">
        <v>573</v>
      </c>
      <c r="J428" s="33" t="s">
        <v>486</v>
      </c>
      <c r="K428" s="4" t="s">
        <v>535</v>
      </c>
      <c r="L428" s="4">
        <v>4</v>
      </c>
      <c r="M428" s="4">
        <v>3500</v>
      </c>
      <c r="N428" s="4">
        <v>351</v>
      </c>
      <c r="O428" s="5">
        <v>42523</v>
      </c>
      <c r="P428" s="6" t="str">
        <f>P427</f>
        <v>L.C.P. Delia Cecilia Alvarez Haro</v>
      </c>
    </row>
    <row r="429" spans="2:16" s="16" customFormat="1" x14ac:dyDescent="0.25">
      <c r="B429" s="53">
        <v>410</v>
      </c>
      <c r="C429" s="44">
        <v>42523</v>
      </c>
      <c r="D429" s="6" t="s">
        <v>15</v>
      </c>
      <c r="E429" s="6" t="s">
        <v>306</v>
      </c>
      <c r="F429" s="7">
        <v>900</v>
      </c>
      <c r="G429" s="7">
        <v>0</v>
      </c>
      <c r="H429" s="7">
        <f t="shared" ref="H429" si="12">SUM(F429:G429)</f>
        <v>900</v>
      </c>
      <c r="I429" s="4" t="s">
        <v>23</v>
      </c>
      <c r="J429" s="8" t="s">
        <v>305</v>
      </c>
      <c r="K429" s="4">
        <v>193</v>
      </c>
      <c r="L429" s="4">
        <v>4</v>
      </c>
      <c r="M429" s="4">
        <v>1300</v>
      </c>
      <c r="N429" s="4">
        <v>133</v>
      </c>
      <c r="O429" s="5">
        <v>42523</v>
      </c>
      <c r="P429" s="6" t="s">
        <v>94</v>
      </c>
    </row>
    <row r="430" spans="2:16" s="16" customFormat="1" x14ac:dyDescent="0.25">
      <c r="B430" s="53">
        <v>411</v>
      </c>
      <c r="C430" s="44">
        <v>42521</v>
      </c>
      <c r="D430" s="6" t="s">
        <v>10</v>
      </c>
      <c r="E430" s="6" t="s">
        <v>13</v>
      </c>
      <c r="F430" s="7">
        <f>H430-G430</f>
        <v>947.44</v>
      </c>
      <c r="G430" s="7">
        <v>151.56</v>
      </c>
      <c r="H430" s="7">
        <v>1099</v>
      </c>
      <c r="I430" s="4" t="s">
        <v>48</v>
      </c>
      <c r="J430" s="34" t="s">
        <v>14</v>
      </c>
      <c r="K430" s="4">
        <v>60316050068672</v>
      </c>
      <c r="L430" s="4">
        <v>2</v>
      </c>
      <c r="M430" s="4">
        <v>3100</v>
      </c>
      <c r="N430" s="4">
        <v>314</v>
      </c>
      <c r="O430" s="5">
        <v>42528</v>
      </c>
      <c r="P430" s="6" t="s">
        <v>94</v>
      </c>
    </row>
    <row r="431" spans="2:16" s="16" customFormat="1" x14ac:dyDescent="0.25">
      <c r="B431" s="53">
        <v>412</v>
      </c>
      <c r="C431" s="44">
        <v>42528</v>
      </c>
      <c r="D431" s="6" t="s">
        <v>15</v>
      </c>
      <c r="E431" s="6" t="s">
        <v>536</v>
      </c>
      <c r="F431" s="7">
        <v>2500</v>
      </c>
      <c r="G431" s="7">
        <v>400</v>
      </c>
      <c r="H431" s="7">
        <f>SUM(F431:G431)</f>
        <v>2900</v>
      </c>
      <c r="I431" s="4" t="s">
        <v>537</v>
      </c>
      <c r="J431" s="8" t="s">
        <v>272</v>
      </c>
      <c r="K431" s="4">
        <v>216</v>
      </c>
      <c r="L431" s="4">
        <v>4</v>
      </c>
      <c r="M431" s="4">
        <v>3500</v>
      </c>
      <c r="N431" s="4">
        <v>355</v>
      </c>
      <c r="O431" s="5">
        <v>42528</v>
      </c>
      <c r="P431" s="6" t="s">
        <v>94</v>
      </c>
    </row>
    <row r="432" spans="2:16" s="16" customFormat="1" x14ac:dyDescent="0.25">
      <c r="B432" s="53">
        <v>413</v>
      </c>
      <c r="C432" s="44">
        <v>42524</v>
      </c>
      <c r="D432" s="6" t="s">
        <v>15</v>
      </c>
      <c r="E432" s="6" t="s">
        <v>538</v>
      </c>
      <c r="F432" s="7">
        <f>H432-G432</f>
        <v>3874.09</v>
      </c>
      <c r="G432" s="7">
        <v>619.91</v>
      </c>
      <c r="H432" s="7">
        <v>4494</v>
      </c>
      <c r="I432" s="4" t="s">
        <v>48</v>
      </c>
      <c r="J432" s="34" t="s">
        <v>12</v>
      </c>
      <c r="K432" s="4" t="s">
        <v>539</v>
      </c>
      <c r="L432" s="4">
        <v>4</v>
      </c>
      <c r="M432" s="4">
        <v>3100</v>
      </c>
      <c r="N432" s="4">
        <v>311</v>
      </c>
      <c r="O432" s="5">
        <v>42530</v>
      </c>
      <c r="P432" s="6" t="s">
        <v>94</v>
      </c>
    </row>
    <row r="433" spans="2:16" s="16" customFormat="1" x14ac:dyDescent="0.25">
      <c r="B433" s="53">
        <v>414</v>
      </c>
      <c r="C433" s="44">
        <v>42523</v>
      </c>
      <c r="D433" s="6" t="s">
        <v>15</v>
      </c>
      <c r="E433" s="6" t="s">
        <v>540</v>
      </c>
      <c r="F433" s="7">
        <v>700</v>
      </c>
      <c r="G433" s="7">
        <v>112</v>
      </c>
      <c r="H433" s="7">
        <v>812</v>
      </c>
      <c r="I433" s="4" t="s">
        <v>23</v>
      </c>
      <c r="J433" s="34" t="s">
        <v>541</v>
      </c>
      <c r="K433" s="4">
        <v>6397</v>
      </c>
      <c r="L433" s="4">
        <v>4</v>
      </c>
      <c r="M433" s="4">
        <v>3500</v>
      </c>
      <c r="N433" s="4">
        <v>355</v>
      </c>
      <c r="O433" s="5">
        <v>42530</v>
      </c>
      <c r="P433" s="6" t="s">
        <v>94</v>
      </c>
    </row>
    <row r="434" spans="2:16" s="16" customFormat="1" x14ac:dyDescent="0.25">
      <c r="B434" s="53">
        <v>415</v>
      </c>
      <c r="C434" s="44">
        <v>42525</v>
      </c>
      <c r="D434" s="6" t="s">
        <v>15</v>
      </c>
      <c r="E434" s="6" t="s">
        <v>542</v>
      </c>
      <c r="F434" s="7">
        <v>1560.35</v>
      </c>
      <c r="G434" s="7">
        <v>249.66</v>
      </c>
      <c r="H434" s="7">
        <v>1810.01</v>
      </c>
      <c r="I434" s="4" t="s">
        <v>23</v>
      </c>
      <c r="J434" s="34" t="s">
        <v>382</v>
      </c>
      <c r="K434" s="4" t="s">
        <v>543</v>
      </c>
      <c r="L434" s="4">
        <v>4</v>
      </c>
      <c r="M434" s="4">
        <v>3500</v>
      </c>
      <c r="N434" s="4">
        <v>357</v>
      </c>
      <c r="O434" s="5">
        <v>42530</v>
      </c>
      <c r="P434" s="6" t="s">
        <v>94</v>
      </c>
    </row>
    <row r="435" spans="2:16" s="16" customFormat="1" x14ac:dyDescent="0.25">
      <c r="B435" s="53">
        <v>416</v>
      </c>
      <c r="C435" s="44">
        <v>42525</v>
      </c>
      <c r="D435" s="6" t="s">
        <v>15</v>
      </c>
      <c r="E435" s="6" t="s">
        <v>544</v>
      </c>
      <c r="F435" s="7">
        <v>199.06</v>
      </c>
      <c r="G435" s="7">
        <v>31.85</v>
      </c>
      <c r="H435" s="7">
        <v>230.91</v>
      </c>
      <c r="I435" s="4" t="s">
        <v>23</v>
      </c>
      <c r="J435" s="34" t="s">
        <v>545</v>
      </c>
      <c r="K435" s="4" t="s">
        <v>546</v>
      </c>
      <c r="L435" s="4">
        <v>4</v>
      </c>
      <c r="M435" s="4">
        <v>3500</v>
      </c>
      <c r="N435" s="4">
        <v>357</v>
      </c>
      <c r="O435" s="5">
        <v>42530</v>
      </c>
      <c r="P435" s="6" t="s">
        <v>94</v>
      </c>
    </row>
    <row r="436" spans="2:16" s="16" customFormat="1" x14ac:dyDescent="0.25">
      <c r="B436" s="53">
        <v>417</v>
      </c>
      <c r="C436" s="44">
        <v>42527</v>
      </c>
      <c r="D436" s="6" t="s">
        <v>15</v>
      </c>
      <c r="E436" s="6" t="s">
        <v>547</v>
      </c>
      <c r="F436" s="7">
        <v>625</v>
      </c>
      <c r="G436" s="7">
        <v>100</v>
      </c>
      <c r="H436" s="7">
        <v>725</v>
      </c>
      <c r="I436" s="4" t="s">
        <v>23</v>
      </c>
      <c r="J436" s="34" t="s">
        <v>47</v>
      </c>
      <c r="K436" s="4" t="s">
        <v>548</v>
      </c>
      <c r="L436" s="4">
        <v>4</v>
      </c>
      <c r="M436" s="4">
        <v>3500</v>
      </c>
      <c r="N436" s="4">
        <v>357</v>
      </c>
      <c r="O436" s="5">
        <v>42530</v>
      </c>
      <c r="P436" s="6" t="s">
        <v>94</v>
      </c>
    </row>
    <row r="437" spans="2:16" s="16" customFormat="1" x14ac:dyDescent="0.25">
      <c r="B437" s="53">
        <v>418</v>
      </c>
      <c r="C437" s="44">
        <v>42527</v>
      </c>
      <c r="D437" s="6" t="s">
        <v>15</v>
      </c>
      <c r="E437" s="6" t="s">
        <v>549</v>
      </c>
      <c r="F437" s="7">
        <v>1400</v>
      </c>
      <c r="G437" s="7">
        <v>224</v>
      </c>
      <c r="H437" s="7">
        <v>1624</v>
      </c>
      <c r="I437" s="4" t="s">
        <v>23</v>
      </c>
      <c r="J437" s="34" t="s">
        <v>47</v>
      </c>
      <c r="K437" s="4" t="s">
        <v>550</v>
      </c>
      <c r="L437" s="4">
        <v>4</v>
      </c>
      <c r="M437" s="4">
        <v>2400</v>
      </c>
      <c r="N437" s="4">
        <v>249</v>
      </c>
      <c r="O437" s="5">
        <v>42530</v>
      </c>
      <c r="P437" s="6" t="s">
        <v>94</v>
      </c>
    </row>
    <row r="438" spans="2:16" s="16" customFormat="1" x14ac:dyDescent="0.25">
      <c r="B438" s="53">
        <v>419</v>
      </c>
      <c r="C438" s="44">
        <v>42527</v>
      </c>
      <c r="D438" s="6" t="s">
        <v>15</v>
      </c>
      <c r="E438" s="6" t="s">
        <v>551</v>
      </c>
      <c r="F438" s="7">
        <v>625</v>
      </c>
      <c r="G438" s="7">
        <v>100</v>
      </c>
      <c r="H438" s="7">
        <v>725</v>
      </c>
      <c r="I438" s="4" t="s">
        <v>23</v>
      </c>
      <c r="J438" s="34" t="s">
        <v>47</v>
      </c>
      <c r="K438" s="4" t="s">
        <v>552</v>
      </c>
      <c r="L438" s="4">
        <v>4</v>
      </c>
      <c r="M438" s="4">
        <v>2900</v>
      </c>
      <c r="N438" s="4">
        <v>291</v>
      </c>
      <c r="O438" s="5">
        <v>42530</v>
      </c>
      <c r="P438" s="6" t="s">
        <v>94</v>
      </c>
    </row>
    <row r="439" spans="2:16" s="16" customFormat="1" x14ac:dyDescent="0.25">
      <c r="B439" s="53">
        <v>420</v>
      </c>
      <c r="C439" s="44">
        <v>42528</v>
      </c>
      <c r="D439" s="6" t="s">
        <v>15</v>
      </c>
      <c r="E439" s="6" t="s">
        <v>553</v>
      </c>
      <c r="F439" s="7">
        <v>357.76</v>
      </c>
      <c r="G439" s="7">
        <v>57.24</v>
      </c>
      <c r="H439" s="7">
        <v>415</v>
      </c>
      <c r="I439" s="4" t="s">
        <v>23</v>
      </c>
      <c r="J439" s="34" t="s">
        <v>382</v>
      </c>
      <c r="K439" s="4" t="s">
        <v>554</v>
      </c>
      <c r="L439" s="4">
        <v>4</v>
      </c>
      <c r="M439" s="4">
        <v>3500</v>
      </c>
      <c r="N439" s="4">
        <v>357</v>
      </c>
      <c r="O439" s="5">
        <v>42530</v>
      </c>
      <c r="P439" s="6" t="s">
        <v>94</v>
      </c>
    </row>
    <row r="440" spans="2:16" s="16" customFormat="1" x14ac:dyDescent="0.25">
      <c r="B440" s="53">
        <v>421</v>
      </c>
      <c r="C440" s="44">
        <v>42532</v>
      </c>
      <c r="D440" s="6" t="s">
        <v>20</v>
      </c>
      <c r="E440" s="6" t="s">
        <v>555</v>
      </c>
      <c r="F440" s="7">
        <v>370.37</v>
      </c>
      <c r="G440" s="7">
        <v>58.63</v>
      </c>
      <c r="H440" s="7">
        <v>429</v>
      </c>
      <c r="I440" s="4" t="s">
        <v>23</v>
      </c>
      <c r="J440" s="34" t="s">
        <v>82</v>
      </c>
      <c r="K440" s="4" t="s">
        <v>556</v>
      </c>
      <c r="L440" s="4">
        <v>3</v>
      </c>
      <c r="M440" s="4">
        <v>2100</v>
      </c>
      <c r="N440" s="4">
        <v>211</v>
      </c>
      <c r="O440" s="5">
        <v>42532</v>
      </c>
      <c r="P440" s="6" t="s">
        <v>94</v>
      </c>
    </row>
    <row r="441" spans="2:16" s="16" customFormat="1" x14ac:dyDescent="0.25">
      <c r="B441" s="53">
        <v>422</v>
      </c>
      <c r="C441" s="44">
        <v>42534</v>
      </c>
      <c r="D441" s="6" t="s">
        <v>15</v>
      </c>
      <c r="E441" s="6" t="s">
        <v>557</v>
      </c>
      <c r="F441" s="7">
        <v>290</v>
      </c>
      <c r="G441" s="7">
        <v>0</v>
      </c>
      <c r="H441" s="7">
        <v>290</v>
      </c>
      <c r="I441" s="4" t="s">
        <v>23</v>
      </c>
      <c r="J441" s="34" t="s">
        <v>304</v>
      </c>
      <c r="K441" s="4" t="s">
        <v>558</v>
      </c>
      <c r="L441" s="4">
        <v>4</v>
      </c>
      <c r="M441" s="4">
        <v>2200</v>
      </c>
      <c r="N441" s="4">
        <v>221</v>
      </c>
      <c r="O441" s="5">
        <v>42534</v>
      </c>
      <c r="P441" s="6" t="s">
        <v>94</v>
      </c>
    </row>
    <row r="442" spans="2:16" s="16" customFormat="1" x14ac:dyDescent="0.25">
      <c r="B442" s="53">
        <v>423</v>
      </c>
      <c r="C442" s="44">
        <v>42523</v>
      </c>
      <c r="D442" s="6" t="s">
        <v>10</v>
      </c>
      <c r="E442" s="6" t="s">
        <v>559</v>
      </c>
      <c r="F442" s="7">
        <f t="shared" ref="F442:F447" si="13">H442-G442</f>
        <v>39256.85</v>
      </c>
      <c r="G442" s="7">
        <v>6281.15</v>
      </c>
      <c r="H442" s="7">
        <v>45538</v>
      </c>
      <c r="I442" s="4" t="s">
        <v>48</v>
      </c>
      <c r="J442" s="34" t="s">
        <v>12</v>
      </c>
      <c r="K442" s="4" t="s">
        <v>560</v>
      </c>
      <c r="L442" s="4">
        <v>4</v>
      </c>
      <c r="M442" s="4">
        <v>3100</v>
      </c>
      <c r="N442" s="4">
        <v>311</v>
      </c>
      <c r="O442" s="5">
        <v>42535</v>
      </c>
      <c r="P442" s="6" t="s">
        <v>94</v>
      </c>
    </row>
    <row r="443" spans="2:16" s="16" customFormat="1" x14ac:dyDescent="0.25">
      <c r="B443" s="53">
        <v>424</v>
      </c>
      <c r="C443" s="44">
        <v>42523</v>
      </c>
      <c r="D443" s="6" t="s">
        <v>15</v>
      </c>
      <c r="E443" s="6" t="s">
        <v>561</v>
      </c>
      <c r="F443" s="7">
        <f t="shared" si="13"/>
        <v>45477.57</v>
      </c>
      <c r="G443" s="7">
        <v>7276.43</v>
      </c>
      <c r="H443" s="7">
        <v>52754</v>
      </c>
      <c r="I443" s="4" t="s">
        <v>48</v>
      </c>
      <c r="J443" s="34" t="s">
        <v>12</v>
      </c>
      <c r="K443" s="4" t="s">
        <v>562</v>
      </c>
      <c r="L443" s="4">
        <v>4</v>
      </c>
      <c r="M443" s="4">
        <v>3100</v>
      </c>
      <c r="N443" s="4">
        <v>311</v>
      </c>
      <c r="O443" s="5">
        <v>42535</v>
      </c>
      <c r="P443" s="6" t="s">
        <v>94</v>
      </c>
    </row>
    <row r="444" spans="2:16" s="16" customFormat="1" x14ac:dyDescent="0.25">
      <c r="B444" s="53">
        <v>425</v>
      </c>
      <c r="C444" s="44">
        <v>42523</v>
      </c>
      <c r="D444" s="6" t="s">
        <v>15</v>
      </c>
      <c r="E444" s="6" t="s">
        <v>563</v>
      </c>
      <c r="F444" s="7">
        <f t="shared" si="13"/>
        <v>19296.54</v>
      </c>
      <c r="G444" s="7">
        <v>3087.46</v>
      </c>
      <c r="H444" s="7">
        <v>22384</v>
      </c>
      <c r="I444" s="4" t="s">
        <v>48</v>
      </c>
      <c r="J444" s="34" t="s">
        <v>12</v>
      </c>
      <c r="K444" s="37" t="s">
        <v>564</v>
      </c>
      <c r="L444" s="4">
        <v>4</v>
      </c>
      <c r="M444" s="4">
        <v>3100</v>
      </c>
      <c r="N444" s="4">
        <v>311</v>
      </c>
      <c r="O444" s="5">
        <v>42535</v>
      </c>
      <c r="P444" s="6" t="s">
        <v>94</v>
      </c>
    </row>
    <row r="445" spans="2:16" s="16" customFormat="1" x14ac:dyDescent="0.25">
      <c r="B445" s="53">
        <v>426</v>
      </c>
      <c r="C445" s="44">
        <v>42523</v>
      </c>
      <c r="D445" s="6" t="s">
        <v>15</v>
      </c>
      <c r="E445" s="6" t="s">
        <v>565</v>
      </c>
      <c r="F445" s="7">
        <f t="shared" si="13"/>
        <v>2259.5299999999997</v>
      </c>
      <c r="G445" s="7">
        <v>361.47</v>
      </c>
      <c r="H445" s="7">
        <v>2621</v>
      </c>
      <c r="I445" s="4" t="s">
        <v>48</v>
      </c>
      <c r="J445" s="34" t="s">
        <v>12</v>
      </c>
      <c r="K445" s="4" t="s">
        <v>566</v>
      </c>
      <c r="L445" s="4">
        <v>4</v>
      </c>
      <c r="M445" s="4">
        <v>3100</v>
      </c>
      <c r="N445" s="4">
        <v>311</v>
      </c>
      <c r="O445" s="5">
        <v>42535</v>
      </c>
      <c r="P445" s="6" t="s">
        <v>94</v>
      </c>
    </row>
    <row r="446" spans="2:16" s="16" customFormat="1" x14ac:dyDescent="0.25">
      <c r="B446" s="53">
        <v>427</v>
      </c>
      <c r="C446" s="44">
        <v>42523</v>
      </c>
      <c r="D446" s="6" t="s">
        <v>15</v>
      </c>
      <c r="E446" s="6" t="s">
        <v>567</v>
      </c>
      <c r="F446" s="7">
        <f t="shared" si="13"/>
        <v>19496.8</v>
      </c>
      <c r="G446" s="7">
        <v>3119.48</v>
      </c>
      <c r="H446" s="7">
        <v>22616.28</v>
      </c>
      <c r="I446" s="4" t="s">
        <v>48</v>
      </c>
      <c r="J446" s="34" t="s">
        <v>12</v>
      </c>
      <c r="K446" s="4" t="s">
        <v>568</v>
      </c>
      <c r="L446" s="4">
        <v>4</v>
      </c>
      <c r="M446" s="4">
        <v>3100</v>
      </c>
      <c r="N446" s="4">
        <v>311</v>
      </c>
      <c r="O446" s="5">
        <v>42535</v>
      </c>
      <c r="P446" s="6" t="s">
        <v>94</v>
      </c>
    </row>
    <row r="447" spans="2:16" s="16" customFormat="1" x14ac:dyDescent="0.25">
      <c r="B447" s="53">
        <v>428</v>
      </c>
      <c r="C447" s="44">
        <v>42523</v>
      </c>
      <c r="D447" s="6" t="s">
        <v>15</v>
      </c>
      <c r="E447" s="6" t="s">
        <v>569</v>
      </c>
      <c r="F447" s="7">
        <f t="shared" si="13"/>
        <v>38397.47</v>
      </c>
      <c r="G447" s="7">
        <v>6143.53</v>
      </c>
      <c r="H447" s="7">
        <v>44541</v>
      </c>
      <c r="I447" s="4" t="s">
        <v>48</v>
      </c>
      <c r="J447" s="34" t="s">
        <v>12</v>
      </c>
      <c r="K447" s="4" t="s">
        <v>570</v>
      </c>
      <c r="L447" s="4">
        <v>4</v>
      </c>
      <c r="M447" s="4">
        <v>3100</v>
      </c>
      <c r="N447" s="4">
        <v>311</v>
      </c>
      <c r="O447" s="5">
        <v>42535</v>
      </c>
      <c r="P447" s="6" t="s">
        <v>94</v>
      </c>
    </row>
    <row r="448" spans="2:16" s="16" customFormat="1" x14ac:dyDescent="0.25">
      <c r="B448" s="53">
        <v>429</v>
      </c>
      <c r="C448" s="44">
        <v>42536</v>
      </c>
      <c r="D448" s="6" t="s">
        <v>15</v>
      </c>
      <c r="E448" s="6" t="s">
        <v>571</v>
      </c>
      <c r="F448" s="7">
        <v>7290</v>
      </c>
      <c r="G448" s="7">
        <v>0</v>
      </c>
      <c r="H448" s="7">
        <v>7290</v>
      </c>
      <c r="I448" s="4" t="s">
        <v>574</v>
      </c>
      <c r="J448" s="34" t="s">
        <v>368</v>
      </c>
      <c r="K448" s="4" t="s">
        <v>558</v>
      </c>
      <c r="L448" s="4">
        <v>4</v>
      </c>
      <c r="M448" s="4">
        <v>1300</v>
      </c>
      <c r="N448" s="4">
        <v>133</v>
      </c>
      <c r="O448" s="5">
        <v>42536</v>
      </c>
      <c r="P448" s="6" t="s">
        <v>94</v>
      </c>
    </row>
    <row r="449" spans="2:16" s="16" customFormat="1" x14ac:dyDescent="0.25">
      <c r="B449" s="53">
        <v>430</v>
      </c>
      <c r="C449" s="44">
        <v>42536</v>
      </c>
      <c r="D449" s="6" t="s">
        <v>10</v>
      </c>
      <c r="E449" s="6" t="s">
        <v>575</v>
      </c>
      <c r="F449" s="7">
        <v>10000</v>
      </c>
      <c r="G449" s="7">
        <v>1600</v>
      </c>
      <c r="H449" s="7">
        <v>10600</v>
      </c>
      <c r="I449" s="4" t="s">
        <v>48</v>
      </c>
      <c r="J449" s="34" t="s">
        <v>91</v>
      </c>
      <c r="K449" s="4" t="s">
        <v>576</v>
      </c>
      <c r="L449" s="4">
        <v>2</v>
      </c>
      <c r="M449" s="4">
        <v>3300</v>
      </c>
      <c r="N449" s="4">
        <v>331</v>
      </c>
      <c r="O449" s="5">
        <v>42536</v>
      </c>
      <c r="P449" s="6" t="s">
        <v>94</v>
      </c>
    </row>
    <row r="450" spans="2:16" s="16" customFormat="1" x14ac:dyDescent="0.25">
      <c r="B450" s="53">
        <v>431</v>
      </c>
      <c r="C450" s="44">
        <v>42535</v>
      </c>
      <c r="D450" s="6" t="s">
        <v>15</v>
      </c>
      <c r="E450" s="6" t="s">
        <v>577</v>
      </c>
      <c r="F450" s="7">
        <v>6000</v>
      </c>
      <c r="G450" s="7">
        <v>960</v>
      </c>
      <c r="H450" s="7">
        <v>6960</v>
      </c>
      <c r="I450" s="4" t="s">
        <v>48</v>
      </c>
      <c r="J450" s="34" t="s">
        <v>578</v>
      </c>
      <c r="K450" s="4" t="s">
        <v>579</v>
      </c>
      <c r="L450" s="4">
        <v>4</v>
      </c>
      <c r="M450" s="4">
        <v>3500</v>
      </c>
      <c r="N450" s="4">
        <v>351</v>
      </c>
      <c r="O450" s="5">
        <v>42536</v>
      </c>
      <c r="P450" s="6" t="s">
        <v>94</v>
      </c>
    </row>
    <row r="451" spans="2:16" x14ac:dyDescent="0.25">
      <c r="B451" s="53">
        <v>432</v>
      </c>
      <c r="C451" s="44">
        <v>42535</v>
      </c>
      <c r="D451" s="6" t="s">
        <v>15</v>
      </c>
      <c r="E451" s="6" t="s">
        <v>580</v>
      </c>
      <c r="F451" s="7">
        <v>2935.47</v>
      </c>
      <c r="G451" s="7">
        <v>454.53</v>
      </c>
      <c r="H451" s="7">
        <v>3390</v>
      </c>
      <c r="I451" s="4" t="s">
        <v>48</v>
      </c>
      <c r="J451" s="34" t="s">
        <v>581</v>
      </c>
      <c r="K451" s="4" t="s">
        <v>582</v>
      </c>
      <c r="L451" s="4">
        <v>4</v>
      </c>
      <c r="M451" s="4">
        <v>2600</v>
      </c>
      <c r="N451" s="4">
        <v>261</v>
      </c>
      <c r="O451" s="5">
        <v>42536</v>
      </c>
      <c r="P451" s="6" t="s">
        <v>94</v>
      </c>
    </row>
    <row r="452" spans="2:16" x14ac:dyDescent="0.25">
      <c r="B452" s="53">
        <v>433</v>
      </c>
      <c r="C452" s="44">
        <v>42535</v>
      </c>
      <c r="D452" s="6" t="s">
        <v>15</v>
      </c>
      <c r="E452" s="6" t="s">
        <v>583</v>
      </c>
      <c r="F452" s="7">
        <v>1718.85</v>
      </c>
      <c r="G452" s="7">
        <v>266.14999999999998</v>
      </c>
      <c r="H452" s="7">
        <v>1985</v>
      </c>
      <c r="I452" s="4" t="s">
        <v>48</v>
      </c>
      <c r="J452" s="34" t="s">
        <v>581</v>
      </c>
      <c r="K452" s="4" t="s">
        <v>584</v>
      </c>
      <c r="L452" s="4">
        <v>4</v>
      </c>
      <c r="M452" s="4">
        <v>2600</v>
      </c>
      <c r="N452" s="4">
        <v>261</v>
      </c>
      <c r="O452" s="5">
        <v>42536</v>
      </c>
      <c r="P452" s="6" t="s">
        <v>94</v>
      </c>
    </row>
    <row r="453" spans="2:16" x14ac:dyDescent="0.25">
      <c r="B453" s="53">
        <v>434</v>
      </c>
      <c r="C453" s="44">
        <v>42535</v>
      </c>
      <c r="D453" s="6" t="s">
        <v>15</v>
      </c>
      <c r="E453" s="6" t="s">
        <v>585</v>
      </c>
      <c r="F453" s="7">
        <v>7793.28</v>
      </c>
      <c r="G453" s="7">
        <v>1206.72</v>
      </c>
      <c r="H453" s="7">
        <v>9000</v>
      </c>
      <c r="I453" s="4" t="s">
        <v>48</v>
      </c>
      <c r="J453" s="34" t="s">
        <v>581</v>
      </c>
      <c r="K453" s="4" t="s">
        <v>586</v>
      </c>
      <c r="L453" s="4">
        <v>4</v>
      </c>
      <c r="M453" s="4">
        <v>2600</v>
      </c>
      <c r="N453" s="4">
        <v>261</v>
      </c>
      <c r="O453" s="5">
        <v>42536</v>
      </c>
      <c r="P453" s="6" t="s">
        <v>94</v>
      </c>
    </row>
    <row r="454" spans="2:16" x14ac:dyDescent="0.25">
      <c r="B454" s="53">
        <v>435</v>
      </c>
      <c r="C454" s="44">
        <v>42535</v>
      </c>
      <c r="D454" s="6" t="s">
        <v>15</v>
      </c>
      <c r="E454" s="6" t="s">
        <v>587</v>
      </c>
      <c r="F454" s="7">
        <v>389.66</v>
      </c>
      <c r="G454" s="7">
        <v>60.34</v>
      </c>
      <c r="H454" s="7">
        <v>450</v>
      </c>
      <c r="I454" s="4" t="s">
        <v>48</v>
      </c>
      <c r="J454" s="34" t="s">
        <v>581</v>
      </c>
      <c r="K454" s="4" t="s">
        <v>588</v>
      </c>
      <c r="L454" s="4">
        <v>4</v>
      </c>
      <c r="M454" s="4">
        <v>2600</v>
      </c>
      <c r="N454" s="4">
        <v>261</v>
      </c>
      <c r="O454" s="5">
        <v>42536</v>
      </c>
      <c r="P454" s="6" t="s">
        <v>94</v>
      </c>
    </row>
    <row r="455" spans="2:16" s="16" customFormat="1" x14ac:dyDescent="0.25">
      <c r="B455" s="53">
        <v>436</v>
      </c>
      <c r="C455" s="44">
        <v>42535</v>
      </c>
      <c r="D455" s="6" t="s">
        <v>15</v>
      </c>
      <c r="E455" s="6" t="s">
        <v>589</v>
      </c>
      <c r="F455" s="7">
        <v>2600</v>
      </c>
      <c r="G455" s="7">
        <v>416</v>
      </c>
      <c r="H455" s="7">
        <v>3016</v>
      </c>
      <c r="I455" s="4" t="s">
        <v>591</v>
      </c>
      <c r="J455" s="34" t="s">
        <v>447</v>
      </c>
      <c r="K455" s="4" t="s">
        <v>590</v>
      </c>
      <c r="L455" s="4">
        <v>4</v>
      </c>
      <c r="M455" s="4">
        <v>3500</v>
      </c>
      <c r="N455" s="4">
        <v>357</v>
      </c>
      <c r="O455" s="5">
        <v>42536</v>
      </c>
      <c r="P455" s="6" t="s">
        <v>94</v>
      </c>
    </row>
    <row r="456" spans="2:16" x14ac:dyDescent="0.25">
      <c r="B456" s="53">
        <v>437</v>
      </c>
      <c r="C456" s="44">
        <v>42537</v>
      </c>
      <c r="D456" s="6" t="s">
        <v>15</v>
      </c>
      <c r="E456" s="6" t="s">
        <v>306</v>
      </c>
      <c r="F456" s="7">
        <v>900</v>
      </c>
      <c r="G456" s="7">
        <v>0</v>
      </c>
      <c r="H456" s="7">
        <f t="shared" ref="H456" si="14">SUM(F456:G456)</f>
        <v>900</v>
      </c>
      <c r="I456" s="4" t="s">
        <v>23</v>
      </c>
      <c r="J456" s="8" t="s">
        <v>305</v>
      </c>
      <c r="K456" s="4">
        <v>195</v>
      </c>
      <c r="L456" s="4">
        <v>4</v>
      </c>
      <c r="M456" s="4">
        <v>1300</v>
      </c>
      <c r="N456" s="4">
        <v>133</v>
      </c>
      <c r="O456" s="5">
        <v>42537</v>
      </c>
      <c r="P456" s="6" t="s">
        <v>94</v>
      </c>
    </row>
    <row r="457" spans="2:16" x14ac:dyDescent="0.25">
      <c r="B457" s="53">
        <v>438</v>
      </c>
      <c r="C457" s="44">
        <v>42537</v>
      </c>
      <c r="D457" s="6" t="s">
        <v>15</v>
      </c>
      <c r="E457" s="6" t="s">
        <v>592</v>
      </c>
      <c r="F457" s="7">
        <v>781.85</v>
      </c>
      <c r="G457" s="7">
        <v>125.1</v>
      </c>
      <c r="H457" s="7">
        <v>906.95</v>
      </c>
      <c r="I457" s="4" t="s">
        <v>23</v>
      </c>
      <c r="J457" s="34" t="s">
        <v>593</v>
      </c>
      <c r="K457" s="4" t="s">
        <v>594</v>
      </c>
      <c r="L457" s="4">
        <v>4</v>
      </c>
      <c r="M457" s="4">
        <v>2200</v>
      </c>
      <c r="N457" s="4">
        <v>221</v>
      </c>
      <c r="O457" s="5">
        <v>42537</v>
      </c>
      <c r="P457" s="6" t="s">
        <v>94</v>
      </c>
    </row>
    <row r="458" spans="2:16" x14ac:dyDescent="0.25">
      <c r="B458" s="53">
        <v>439</v>
      </c>
      <c r="C458" s="44">
        <v>42536</v>
      </c>
      <c r="D458" s="6" t="s">
        <v>15</v>
      </c>
      <c r="E458" s="6" t="s">
        <v>595</v>
      </c>
      <c r="F458" s="7">
        <v>17650</v>
      </c>
      <c r="G458" s="7">
        <v>2824</v>
      </c>
      <c r="H458" s="7">
        <v>20474</v>
      </c>
      <c r="I458" s="4" t="s">
        <v>48</v>
      </c>
      <c r="J458" s="34" t="s">
        <v>179</v>
      </c>
      <c r="K458" s="4" t="s">
        <v>596</v>
      </c>
      <c r="L458" s="4">
        <v>4</v>
      </c>
      <c r="M458" s="4">
        <v>2400</v>
      </c>
      <c r="N458" s="4">
        <v>246</v>
      </c>
      <c r="O458" s="5">
        <v>42538</v>
      </c>
      <c r="P458" s="6" t="s">
        <v>94</v>
      </c>
    </row>
    <row r="459" spans="2:16" x14ac:dyDescent="0.25">
      <c r="B459" s="53">
        <v>440</v>
      </c>
      <c r="C459" s="44">
        <v>42536</v>
      </c>
      <c r="D459" s="6" t="s">
        <v>15</v>
      </c>
      <c r="E459" s="6" t="s">
        <v>597</v>
      </c>
      <c r="F459" s="7">
        <v>22000</v>
      </c>
      <c r="G459" s="7">
        <v>3520</v>
      </c>
      <c r="H459" s="7">
        <v>25520</v>
      </c>
      <c r="I459" s="4" t="s">
        <v>48</v>
      </c>
      <c r="J459" s="34" t="s">
        <v>179</v>
      </c>
      <c r="K459" s="4" t="s">
        <v>598</v>
      </c>
      <c r="L459" s="4">
        <v>4</v>
      </c>
      <c r="M459" s="4">
        <v>3500</v>
      </c>
      <c r="N459" s="4">
        <v>351</v>
      </c>
      <c r="O459" s="5">
        <v>42538</v>
      </c>
      <c r="P459" s="6" t="s">
        <v>94</v>
      </c>
    </row>
    <row r="460" spans="2:16" x14ac:dyDescent="0.25">
      <c r="B460" s="53">
        <v>441</v>
      </c>
      <c r="C460" s="44">
        <v>42528</v>
      </c>
      <c r="D460" s="6" t="s">
        <v>15</v>
      </c>
      <c r="E460" s="6" t="s">
        <v>599</v>
      </c>
      <c r="F460" s="7">
        <f t="shared" ref="F460:F468" si="15">H460-G460</f>
        <v>6038.76</v>
      </c>
      <c r="G460" s="7">
        <v>966.24</v>
      </c>
      <c r="H460" s="7">
        <v>7005</v>
      </c>
      <c r="I460" s="4" t="s">
        <v>48</v>
      </c>
      <c r="J460" s="34" t="s">
        <v>12</v>
      </c>
      <c r="K460" s="4" t="s">
        <v>600</v>
      </c>
      <c r="L460" s="4">
        <v>4</v>
      </c>
      <c r="M460" s="4">
        <v>3100</v>
      </c>
      <c r="N460" s="4">
        <v>311</v>
      </c>
      <c r="O460" s="5">
        <v>42541</v>
      </c>
      <c r="P460" s="6" t="s">
        <v>94</v>
      </c>
    </row>
    <row r="461" spans="2:16" x14ac:dyDescent="0.25">
      <c r="B461" s="53">
        <v>442</v>
      </c>
      <c r="C461" s="44">
        <v>42528</v>
      </c>
      <c r="D461" s="6" t="s">
        <v>15</v>
      </c>
      <c r="E461" s="6" t="s">
        <v>601</v>
      </c>
      <c r="F461" s="7">
        <f t="shared" si="15"/>
        <v>30330.28</v>
      </c>
      <c r="G461" s="7">
        <v>4852.72</v>
      </c>
      <c r="H461" s="7">
        <v>35183</v>
      </c>
      <c r="I461" s="4" t="s">
        <v>48</v>
      </c>
      <c r="J461" s="34" t="s">
        <v>12</v>
      </c>
      <c r="K461" s="4" t="s">
        <v>602</v>
      </c>
      <c r="L461" s="4">
        <v>4</v>
      </c>
      <c r="M461" s="4">
        <v>3100</v>
      </c>
      <c r="N461" s="4">
        <v>311</v>
      </c>
      <c r="O461" s="5">
        <v>42541</v>
      </c>
      <c r="P461" s="6" t="s">
        <v>94</v>
      </c>
    </row>
    <row r="462" spans="2:16" x14ac:dyDescent="0.25">
      <c r="B462" s="53">
        <v>443</v>
      </c>
      <c r="C462" s="44">
        <v>42528</v>
      </c>
      <c r="D462" s="6" t="s">
        <v>15</v>
      </c>
      <c r="E462" s="6" t="s">
        <v>603</v>
      </c>
      <c r="F462" s="7">
        <f t="shared" si="15"/>
        <v>6271.64</v>
      </c>
      <c r="G462" s="7">
        <v>1003.36</v>
      </c>
      <c r="H462" s="7">
        <v>7275</v>
      </c>
      <c r="I462" s="4" t="s">
        <v>48</v>
      </c>
      <c r="J462" s="34" t="s">
        <v>12</v>
      </c>
      <c r="K462" s="4" t="s">
        <v>604</v>
      </c>
      <c r="L462" s="4">
        <v>4</v>
      </c>
      <c r="M462" s="4">
        <v>3100</v>
      </c>
      <c r="N462" s="4">
        <v>311</v>
      </c>
      <c r="O462" s="5">
        <v>42541</v>
      </c>
      <c r="P462" s="6" t="s">
        <v>94</v>
      </c>
    </row>
    <row r="463" spans="2:16" x14ac:dyDescent="0.25">
      <c r="B463" s="53">
        <v>444</v>
      </c>
      <c r="C463" s="44">
        <v>42528</v>
      </c>
      <c r="D463" s="6" t="s">
        <v>15</v>
      </c>
      <c r="E463" s="6" t="s">
        <v>605</v>
      </c>
      <c r="F463" s="7">
        <f t="shared" si="15"/>
        <v>11213.78</v>
      </c>
      <c r="G463" s="7">
        <v>1794.22</v>
      </c>
      <c r="H463" s="7">
        <v>13008</v>
      </c>
      <c r="I463" s="4" t="s">
        <v>48</v>
      </c>
      <c r="J463" s="34" t="s">
        <v>12</v>
      </c>
      <c r="K463" s="4" t="s">
        <v>606</v>
      </c>
      <c r="L463" s="4">
        <v>4</v>
      </c>
      <c r="M463" s="4">
        <v>3100</v>
      </c>
      <c r="N463" s="4">
        <v>311</v>
      </c>
      <c r="O463" s="5">
        <v>42541</v>
      </c>
      <c r="P463" s="6" t="s">
        <v>94</v>
      </c>
    </row>
    <row r="464" spans="2:16" x14ac:dyDescent="0.25">
      <c r="B464" s="53">
        <v>445</v>
      </c>
      <c r="C464" s="44">
        <v>42528</v>
      </c>
      <c r="D464" s="6" t="s">
        <v>15</v>
      </c>
      <c r="E464" s="6" t="s">
        <v>607</v>
      </c>
      <c r="F464" s="7">
        <f t="shared" si="15"/>
        <v>4919.87</v>
      </c>
      <c r="G464" s="7">
        <v>787.13</v>
      </c>
      <c r="H464" s="7">
        <v>5707</v>
      </c>
      <c r="I464" s="4" t="s">
        <v>48</v>
      </c>
      <c r="J464" s="34" t="s">
        <v>12</v>
      </c>
      <c r="K464" s="4" t="s">
        <v>608</v>
      </c>
      <c r="L464" s="4">
        <v>4</v>
      </c>
      <c r="M464" s="4">
        <v>3100</v>
      </c>
      <c r="N464" s="4">
        <v>311</v>
      </c>
      <c r="O464" s="5">
        <v>42541</v>
      </c>
      <c r="P464" s="6" t="s">
        <v>94</v>
      </c>
    </row>
    <row r="465" spans="2:16" x14ac:dyDescent="0.25">
      <c r="B465" s="53">
        <v>446</v>
      </c>
      <c r="C465" s="44">
        <v>42528</v>
      </c>
      <c r="D465" s="6" t="s">
        <v>15</v>
      </c>
      <c r="E465" s="6" t="s">
        <v>609</v>
      </c>
      <c r="F465" s="7">
        <f t="shared" si="15"/>
        <v>1935.45</v>
      </c>
      <c r="G465" s="7">
        <v>309.55</v>
      </c>
      <c r="H465" s="7">
        <v>2245</v>
      </c>
      <c r="I465" s="4" t="s">
        <v>48</v>
      </c>
      <c r="J465" s="34" t="s">
        <v>12</v>
      </c>
      <c r="K465" s="4" t="s">
        <v>610</v>
      </c>
      <c r="L465" s="4">
        <v>4</v>
      </c>
      <c r="M465" s="4">
        <v>3100</v>
      </c>
      <c r="N465" s="4">
        <v>311</v>
      </c>
      <c r="O465" s="5">
        <v>42541</v>
      </c>
      <c r="P465" s="6" t="s">
        <v>94</v>
      </c>
    </row>
    <row r="466" spans="2:16" x14ac:dyDescent="0.25">
      <c r="B466" s="53">
        <v>447</v>
      </c>
      <c r="C466" s="44">
        <v>42528</v>
      </c>
      <c r="D466" s="6" t="s">
        <v>15</v>
      </c>
      <c r="E466" s="38" t="s">
        <v>611</v>
      </c>
      <c r="F466" s="7">
        <f t="shared" si="15"/>
        <v>7777</v>
      </c>
      <c r="G466" s="7">
        <v>0</v>
      </c>
      <c r="H466" s="7">
        <v>7777</v>
      </c>
      <c r="I466" s="4" t="s">
        <v>48</v>
      </c>
      <c r="J466" s="34" t="s">
        <v>12</v>
      </c>
      <c r="K466" s="4" t="s">
        <v>612</v>
      </c>
      <c r="L466" s="4">
        <v>4</v>
      </c>
      <c r="M466" s="4">
        <v>3100</v>
      </c>
      <c r="N466" s="4">
        <v>311</v>
      </c>
      <c r="O466" s="5">
        <v>42541</v>
      </c>
      <c r="P466" s="6" t="s">
        <v>94</v>
      </c>
    </row>
    <row r="467" spans="2:16" x14ac:dyDescent="0.25">
      <c r="B467" s="53">
        <v>448</v>
      </c>
      <c r="C467" s="44">
        <v>42528</v>
      </c>
      <c r="D467" s="6" t="s">
        <v>15</v>
      </c>
      <c r="E467" s="6" t="s">
        <v>613</v>
      </c>
      <c r="F467" s="7">
        <f t="shared" si="15"/>
        <v>15673.22</v>
      </c>
      <c r="G467" s="7">
        <v>2507.7800000000002</v>
      </c>
      <c r="H467" s="7">
        <v>18181</v>
      </c>
      <c r="I467" s="4" t="s">
        <v>48</v>
      </c>
      <c r="J467" s="34" t="s">
        <v>12</v>
      </c>
      <c r="K467" s="4" t="s">
        <v>614</v>
      </c>
      <c r="L467" s="4">
        <v>4</v>
      </c>
      <c r="M467" s="4">
        <v>3100</v>
      </c>
      <c r="N467" s="4">
        <v>311</v>
      </c>
      <c r="O467" s="5">
        <v>42541</v>
      </c>
      <c r="P467" s="6" t="s">
        <v>94</v>
      </c>
    </row>
    <row r="468" spans="2:16" x14ac:dyDescent="0.25">
      <c r="B468" s="53">
        <v>449</v>
      </c>
      <c r="C468" s="44">
        <v>42528</v>
      </c>
      <c r="D468" s="6" t="s">
        <v>15</v>
      </c>
      <c r="E468" s="6" t="s">
        <v>615</v>
      </c>
      <c r="F468" s="7">
        <f t="shared" si="15"/>
        <v>20675.830000000002</v>
      </c>
      <c r="G468" s="7">
        <v>3308.17</v>
      </c>
      <c r="H468" s="7">
        <v>23984</v>
      </c>
      <c r="I468" s="4" t="s">
        <v>48</v>
      </c>
      <c r="J468" s="34" t="s">
        <v>12</v>
      </c>
      <c r="K468" s="4" t="s">
        <v>616</v>
      </c>
      <c r="L468" s="4">
        <v>4</v>
      </c>
      <c r="M468" s="4">
        <v>3100</v>
      </c>
      <c r="N468" s="4">
        <v>311</v>
      </c>
      <c r="O468" s="5">
        <v>42541</v>
      </c>
      <c r="P468" s="6" t="s">
        <v>94</v>
      </c>
    </row>
    <row r="469" spans="2:16" x14ac:dyDescent="0.25">
      <c r="B469" s="53">
        <v>450</v>
      </c>
      <c r="C469" s="44">
        <v>42542</v>
      </c>
      <c r="D469" s="6" t="s">
        <v>15</v>
      </c>
      <c r="E469" s="6" t="s">
        <v>617</v>
      </c>
      <c r="F469" s="7">
        <v>600</v>
      </c>
      <c r="G469" s="7">
        <v>0</v>
      </c>
      <c r="H469" s="7">
        <v>600</v>
      </c>
      <c r="I469" s="4" t="s">
        <v>48</v>
      </c>
      <c r="J469" s="34" t="s">
        <v>618</v>
      </c>
      <c r="K469" s="4" t="s">
        <v>558</v>
      </c>
      <c r="L469" s="4">
        <v>4</v>
      </c>
      <c r="M469" s="4">
        <v>2200</v>
      </c>
      <c r="N469" s="4">
        <v>221</v>
      </c>
      <c r="O469" s="5">
        <v>42542</v>
      </c>
      <c r="P469" s="6" t="s">
        <v>94</v>
      </c>
    </row>
    <row r="470" spans="2:16" x14ac:dyDescent="0.25">
      <c r="B470" s="53">
        <v>451</v>
      </c>
      <c r="C470" s="44">
        <v>42541</v>
      </c>
      <c r="D470" s="6" t="s">
        <v>15</v>
      </c>
      <c r="E470" s="6" t="s">
        <v>619</v>
      </c>
      <c r="F470" s="7">
        <f t="shared" ref="F470:F477" si="16">H470-G470</f>
        <v>6705</v>
      </c>
      <c r="G470" s="7">
        <v>1072.8</v>
      </c>
      <c r="H470" s="7">
        <v>7777.8</v>
      </c>
      <c r="I470" s="4" t="s">
        <v>48</v>
      </c>
      <c r="J470" s="34" t="s">
        <v>509</v>
      </c>
      <c r="K470" s="4" t="s">
        <v>620</v>
      </c>
      <c r="L470" s="4">
        <v>4</v>
      </c>
      <c r="M470" s="4">
        <v>2400</v>
      </c>
      <c r="N470" s="4">
        <v>246</v>
      </c>
      <c r="O470" s="5">
        <v>42543</v>
      </c>
      <c r="P470" s="6" t="s">
        <v>94</v>
      </c>
    </row>
    <row r="471" spans="2:16" x14ac:dyDescent="0.25">
      <c r="B471" s="53">
        <v>452</v>
      </c>
      <c r="C471" s="44">
        <v>42542</v>
      </c>
      <c r="D471" s="6" t="s">
        <v>15</v>
      </c>
      <c r="E471" s="6" t="s">
        <v>621</v>
      </c>
      <c r="F471" s="7">
        <f t="shared" si="16"/>
        <v>1168.99</v>
      </c>
      <c r="G471" s="7">
        <v>181.01</v>
      </c>
      <c r="H471" s="7">
        <v>1350</v>
      </c>
      <c r="I471" s="4" t="s">
        <v>48</v>
      </c>
      <c r="J471" s="34" t="s">
        <v>581</v>
      </c>
      <c r="K471" s="4" t="s">
        <v>622</v>
      </c>
      <c r="L471" s="4">
        <v>4</v>
      </c>
      <c r="M471" s="4">
        <v>2600</v>
      </c>
      <c r="N471" s="4">
        <v>261</v>
      </c>
      <c r="O471" s="5">
        <v>42543</v>
      </c>
      <c r="P471" s="6" t="s">
        <v>94</v>
      </c>
    </row>
    <row r="472" spans="2:16" x14ac:dyDescent="0.25">
      <c r="B472" s="53">
        <v>453</v>
      </c>
      <c r="C472" s="44">
        <v>42543</v>
      </c>
      <c r="D472" s="6" t="s">
        <v>15</v>
      </c>
      <c r="E472" s="6" t="s">
        <v>623</v>
      </c>
      <c r="F472" s="7">
        <f t="shared" si="16"/>
        <v>4502.75</v>
      </c>
      <c r="G472" s="7">
        <v>697.25</v>
      </c>
      <c r="H472" s="7">
        <v>5200</v>
      </c>
      <c r="I472" s="4" t="s">
        <v>48</v>
      </c>
      <c r="J472" s="34" t="s">
        <v>19</v>
      </c>
      <c r="K472" s="4" t="s">
        <v>624</v>
      </c>
      <c r="L472" s="4">
        <v>4</v>
      </c>
      <c r="M472" s="4">
        <v>2600</v>
      </c>
      <c r="N472" s="4">
        <v>261</v>
      </c>
      <c r="O472" s="5">
        <v>42543</v>
      </c>
      <c r="P472" s="6" t="s">
        <v>94</v>
      </c>
    </row>
    <row r="473" spans="2:16" x14ac:dyDescent="0.25">
      <c r="B473" s="53">
        <v>454</v>
      </c>
      <c r="C473" s="44">
        <v>42543</v>
      </c>
      <c r="D473" s="6" t="s">
        <v>15</v>
      </c>
      <c r="E473" s="6" t="s">
        <v>625</v>
      </c>
      <c r="F473" s="7">
        <f t="shared" si="16"/>
        <v>2467.85</v>
      </c>
      <c r="G473" s="7">
        <v>382.15</v>
      </c>
      <c r="H473" s="7">
        <v>2850</v>
      </c>
      <c r="I473" s="4" t="s">
        <v>48</v>
      </c>
      <c r="J473" s="34" t="s">
        <v>19</v>
      </c>
      <c r="K473" s="4" t="s">
        <v>626</v>
      </c>
      <c r="L473" s="4">
        <v>4</v>
      </c>
      <c r="M473" s="4">
        <v>2600</v>
      </c>
      <c r="N473" s="4">
        <v>261</v>
      </c>
      <c r="O473" s="5">
        <v>42543</v>
      </c>
      <c r="P473" s="6" t="s">
        <v>94</v>
      </c>
    </row>
    <row r="474" spans="2:16" x14ac:dyDescent="0.25">
      <c r="B474" s="53">
        <v>455</v>
      </c>
      <c r="C474" s="44">
        <v>42543</v>
      </c>
      <c r="D474" s="6" t="s">
        <v>15</v>
      </c>
      <c r="E474" s="6" t="s">
        <v>627</v>
      </c>
      <c r="F474" s="7">
        <f t="shared" si="16"/>
        <v>11679.09</v>
      </c>
      <c r="G474" s="7">
        <v>1820.91</v>
      </c>
      <c r="H474" s="7">
        <v>13500</v>
      </c>
      <c r="I474" s="4" t="s">
        <v>48</v>
      </c>
      <c r="J474" s="34" t="s">
        <v>19</v>
      </c>
      <c r="K474" s="4" t="s">
        <v>628</v>
      </c>
      <c r="L474" s="4">
        <v>4</v>
      </c>
      <c r="M474" s="4">
        <v>2600</v>
      </c>
      <c r="N474" s="4">
        <v>261</v>
      </c>
      <c r="O474" s="5">
        <v>42543</v>
      </c>
      <c r="P474" s="6" t="s">
        <v>94</v>
      </c>
    </row>
    <row r="475" spans="2:16" x14ac:dyDescent="0.25">
      <c r="B475" s="53">
        <v>456</v>
      </c>
      <c r="C475" s="44">
        <v>42543</v>
      </c>
      <c r="D475" s="6" t="s">
        <v>15</v>
      </c>
      <c r="E475" s="6" t="s">
        <v>629</v>
      </c>
      <c r="F475" s="7">
        <f t="shared" si="16"/>
        <v>762</v>
      </c>
      <c r="G475" s="7">
        <v>118</v>
      </c>
      <c r="H475" s="7">
        <v>880</v>
      </c>
      <c r="I475" s="4" t="s">
        <v>48</v>
      </c>
      <c r="J475" s="34" t="s">
        <v>19</v>
      </c>
      <c r="K475" s="4" t="s">
        <v>630</v>
      </c>
      <c r="L475" s="4">
        <v>4</v>
      </c>
      <c r="M475" s="4">
        <v>2600</v>
      </c>
      <c r="N475" s="4">
        <v>261</v>
      </c>
      <c r="O475" s="5">
        <v>42543</v>
      </c>
      <c r="P475" s="6" t="s">
        <v>94</v>
      </c>
    </row>
    <row r="476" spans="2:16" x14ac:dyDescent="0.25">
      <c r="B476" s="53">
        <v>457</v>
      </c>
      <c r="C476" s="44">
        <v>42543</v>
      </c>
      <c r="D476" s="6" t="s">
        <v>15</v>
      </c>
      <c r="E476" s="6" t="s">
        <v>629</v>
      </c>
      <c r="F476" s="7">
        <f t="shared" si="16"/>
        <v>389.65999999999997</v>
      </c>
      <c r="G476" s="7">
        <v>60.34</v>
      </c>
      <c r="H476" s="7">
        <v>450</v>
      </c>
      <c r="I476" s="4" t="s">
        <v>48</v>
      </c>
      <c r="J476" s="34" t="s">
        <v>19</v>
      </c>
      <c r="K476" s="4" t="s">
        <v>631</v>
      </c>
      <c r="L476" s="4">
        <v>4</v>
      </c>
      <c r="M476" s="4">
        <v>2600</v>
      </c>
      <c r="N476" s="4">
        <v>261</v>
      </c>
      <c r="O476" s="5">
        <v>42543</v>
      </c>
      <c r="P476" s="6" t="s">
        <v>94</v>
      </c>
    </row>
    <row r="477" spans="2:16" x14ac:dyDescent="0.25">
      <c r="B477" s="53">
        <v>458</v>
      </c>
      <c r="C477" s="44">
        <v>42543</v>
      </c>
      <c r="D477" s="6" t="s">
        <v>15</v>
      </c>
      <c r="E477" s="6" t="s">
        <v>632</v>
      </c>
      <c r="F477" s="7">
        <f t="shared" si="16"/>
        <v>389.65999999999997</v>
      </c>
      <c r="G477" s="7">
        <v>60.34</v>
      </c>
      <c r="H477" s="7">
        <v>450</v>
      </c>
      <c r="I477" s="4" t="s">
        <v>48</v>
      </c>
      <c r="J477" s="8" t="s">
        <v>19</v>
      </c>
      <c r="K477" s="4" t="s">
        <v>633</v>
      </c>
      <c r="L477" s="4">
        <v>4</v>
      </c>
      <c r="M477" s="4">
        <v>2600</v>
      </c>
      <c r="N477" s="4">
        <v>261</v>
      </c>
      <c r="O477" s="5">
        <v>42543</v>
      </c>
      <c r="P477" s="6" t="s">
        <v>94</v>
      </c>
    </row>
    <row r="478" spans="2:16" x14ac:dyDescent="0.25">
      <c r="B478" s="53">
        <v>459</v>
      </c>
      <c r="C478" s="44">
        <v>42544</v>
      </c>
      <c r="D478" s="6" t="s">
        <v>15</v>
      </c>
      <c r="E478" s="6" t="s">
        <v>634</v>
      </c>
      <c r="F478" s="7">
        <v>900</v>
      </c>
      <c r="G478" s="7">
        <v>0</v>
      </c>
      <c r="H478" s="7">
        <v>900</v>
      </c>
      <c r="I478" s="4" t="s">
        <v>23</v>
      </c>
      <c r="J478" s="8" t="s">
        <v>305</v>
      </c>
      <c r="K478" s="4" t="s">
        <v>635</v>
      </c>
      <c r="L478" s="4">
        <v>4</v>
      </c>
      <c r="M478" s="4">
        <v>1300</v>
      </c>
      <c r="N478" s="4">
        <v>133</v>
      </c>
      <c r="O478" s="5">
        <v>42544</v>
      </c>
      <c r="P478" s="6" t="s">
        <v>94</v>
      </c>
    </row>
    <row r="479" spans="2:16" s="16" customFormat="1" x14ac:dyDescent="0.25">
      <c r="B479" s="53">
        <v>460</v>
      </c>
      <c r="C479" s="44">
        <v>42545</v>
      </c>
      <c r="D479" s="6" t="s">
        <v>15</v>
      </c>
      <c r="E479" s="38" t="s">
        <v>636</v>
      </c>
      <c r="F479" s="7">
        <f t="shared" ref="F479:F490" si="17">H479-G479</f>
        <v>43859.85</v>
      </c>
      <c r="G479" s="7">
        <v>7017.58</v>
      </c>
      <c r="H479" s="7">
        <v>50877.43</v>
      </c>
      <c r="I479" s="4" t="s">
        <v>48</v>
      </c>
      <c r="J479" s="8" t="s">
        <v>26</v>
      </c>
      <c r="K479" s="4" t="s">
        <v>637</v>
      </c>
      <c r="L479" s="4">
        <v>4</v>
      </c>
      <c r="M479" s="4">
        <v>3500</v>
      </c>
      <c r="N479" s="4">
        <v>351</v>
      </c>
      <c r="O479" s="5">
        <v>42545</v>
      </c>
      <c r="P479" s="6" t="s">
        <v>94</v>
      </c>
    </row>
    <row r="480" spans="2:16" s="16" customFormat="1" x14ac:dyDescent="0.25">
      <c r="B480" s="53">
        <v>461</v>
      </c>
      <c r="C480" s="44">
        <v>42545</v>
      </c>
      <c r="D480" s="6" t="s">
        <v>15</v>
      </c>
      <c r="E480" s="6" t="s">
        <v>638</v>
      </c>
      <c r="F480" s="7">
        <f t="shared" si="17"/>
        <v>676.90000000000009</v>
      </c>
      <c r="G480" s="7">
        <v>108.3</v>
      </c>
      <c r="H480" s="7">
        <v>785.2</v>
      </c>
      <c r="I480" s="4" t="s">
        <v>48</v>
      </c>
      <c r="J480" s="8" t="s">
        <v>26</v>
      </c>
      <c r="K480" s="4" t="s">
        <v>639</v>
      </c>
      <c r="L480" s="4">
        <v>4</v>
      </c>
      <c r="M480" s="4">
        <v>2400</v>
      </c>
      <c r="N480" s="4">
        <v>246</v>
      </c>
      <c r="O480" s="5">
        <v>42545</v>
      </c>
      <c r="P480" s="6" t="s">
        <v>94</v>
      </c>
    </row>
    <row r="481" spans="2:17" s="16" customFormat="1" x14ac:dyDescent="0.25">
      <c r="B481" s="53">
        <v>462</v>
      </c>
      <c r="C481" s="44">
        <v>42545</v>
      </c>
      <c r="D481" s="6" t="s">
        <v>15</v>
      </c>
      <c r="E481" s="6" t="s">
        <v>640</v>
      </c>
      <c r="F481" s="7">
        <f t="shared" si="17"/>
        <v>14526.360000000002</v>
      </c>
      <c r="G481" s="7">
        <v>2324.2199999999998</v>
      </c>
      <c r="H481" s="7">
        <v>16850.580000000002</v>
      </c>
      <c r="I481" s="4" t="s">
        <v>48</v>
      </c>
      <c r="J481" s="8" t="s">
        <v>26</v>
      </c>
      <c r="K481" s="4" t="s">
        <v>641</v>
      </c>
      <c r="L481" s="4">
        <v>4</v>
      </c>
      <c r="M481" s="4">
        <v>2400</v>
      </c>
      <c r="N481" s="4">
        <v>246</v>
      </c>
      <c r="O481" s="5">
        <v>42545</v>
      </c>
      <c r="P481" s="6" t="s">
        <v>94</v>
      </c>
    </row>
    <row r="482" spans="2:17" s="16" customFormat="1" x14ac:dyDescent="0.25">
      <c r="B482" s="53">
        <v>463</v>
      </c>
      <c r="C482" s="44">
        <v>42545</v>
      </c>
      <c r="D482" s="6" t="s">
        <v>15</v>
      </c>
      <c r="E482" s="6" t="s">
        <v>642</v>
      </c>
      <c r="F482" s="7">
        <f t="shared" si="17"/>
        <v>9738.74</v>
      </c>
      <c r="G482" s="7">
        <v>1558.2</v>
      </c>
      <c r="H482" s="7">
        <v>11296.94</v>
      </c>
      <c r="I482" s="4" t="s">
        <v>48</v>
      </c>
      <c r="J482" s="8" t="s">
        <v>26</v>
      </c>
      <c r="K482" s="4" t="s">
        <v>643</v>
      </c>
      <c r="L482" s="4">
        <v>4</v>
      </c>
      <c r="M482" s="4">
        <v>2400</v>
      </c>
      <c r="N482" s="4">
        <v>246</v>
      </c>
      <c r="O482" s="5">
        <v>42545</v>
      </c>
      <c r="P482" s="6" t="s">
        <v>94</v>
      </c>
    </row>
    <row r="483" spans="2:17" s="16" customFormat="1" x14ac:dyDescent="0.25">
      <c r="B483" s="53">
        <v>464</v>
      </c>
      <c r="C483" s="44">
        <v>42545</v>
      </c>
      <c r="D483" s="6" t="s">
        <v>15</v>
      </c>
      <c r="E483" s="6" t="s">
        <v>644</v>
      </c>
      <c r="F483" s="7">
        <f t="shared" si="17"/>
        <v>925</v>
      </c>
      <c r="G483" s="7">
        <v>148</v>
      </c>
      <c r="H483" s="7">
        <v>1073</v>
      </c>
      <c r="I483" s="4" t="s">
        <v>48</v>
      </c>
      <c r="J483" s="8" t="s">
        <v>26</v>
      </c>
      <c r="K483" s="4" t="s">
        <v>645</v>
      </c>
      <c r="L483" s="4">
        <v>4</v>
      </c>
      <c r="M483" s="4">
        <v>2400</v>
      </c>
      <c r="N483" s="4">
        <v>246</v>
      </c>
      <c r="O483" s="5">
        <v>42545</v>
      </c>
      <c r="P483" s="6" t="s">
        <v>94</v>
      </c>
    </row>
    <row r="484" spans="2:17" x14ac:dyDescent="0.25">
      <c r="B484" s="53">
        <v>465</v>
      </c>
      <c r="C484" s="44">
        <v>42536</v>
      </c>
      <c r="D484" s="6" t="s">
        <v>15</v>
      </c>
      <c r="E484" s="6" t="s">
        <v>646</v>
      </c>
      <c r="F484" s="7">
        <f t="shared" si="17"/>
        <v>5306.01</v>
      </c>
      <c r="G484" s="7">
        <v>848.99</v>
      </c>
      <c r="H484" s="7">
        <v>6155</v>
      </c>
      <c r="I484" s="4" t="s">
        <v>48</v>
      </c>
      <c r="J484" s="8" t="s">
        <v>12</v>
      </c>
      <c r="K484" s="4" t="s">
        <v>647</v>
      </c>
      <c r="L484" s="4">
        <v>4</v>
      </c>
      <c r="M484" s="4">
        <v>3100</v>
      </c>
      <c r="N484" s="4">
        <v>311</v>
      </c>
      <c r="O484" s="5">
        <v>42548</v>
      </c>
      <c r="P484" s="6" t="s">
        <v>94</v>
      </c>
    </row>
    <row r="485" spans="2:17" x14ac:dyDescent="0.25">
      <c r="B485" s="53">
        <v>466</v>
      </c>
      <c r="C485" s="44">
        <v>42536</v>
      </c>
      <c r="D485" s="6" t="s">
        <v>15</v>
      </c>
      <c r="E485" s="6" t="s">
        <v>648</v>
      </c>
      <c r="F485" s="7">
        <f t="shared" si="17"/>
        <v>7588.89</v>
      </c>
      <c r="G485" s="7">
        <v>1214.1099999999999</v>
      </c>
      <c r="H485" s="7">
        <v>8803</v>
      </c>
      <c r="I485" s="4" t="s">
        <v>48</v>
      </c>
      <c r="J485" s="8" t="s">
        <v>12</v>
      </c>
      <c r="K485" s="4" t="s">
        <v>649</v>
      </c>
      <c r="L485" s="4">
        <v>4</v>
      </c>
      <c r="M485" s="4">
        <v>3100</v>
      </c>
      <c r="N485" s="4">
        <v>311</v>
      </c>
      <c r="O485" s="5">
        <v>42548</v>
      </c>
      <c r="P485" s="6" t="s">
        <v>94</v>
      </c>
    </row>
    <row r="486" spans="2:17" x14ac:dyDescent="0.25">
      <c r="B486" s="53">
        <v>467</v>
      </c>
      <c r="C486" s="44">
        <v>42536</v>
      </c>
      <c r="D486" s="6" t="s">
        <v>15</v>
      </c>
      <c r="E486" s="6" t="s">
        <v>650</v>
      </c>
      <c r="F486" s="7">
        <f t="shared" si="17"/>
        <v>2624.92</v>
      </c>
      <c r="G486" s="7">
        <v>420.08</v>
      </c>
      <c r="H486" s="7">
        <v>3045</v>
      </c>
      <c r="I486" s="4" t="s">
        <v>48</v>
      </c>
      <c r="J486" s="8" t="s">
        <v>12</v>
      </c>
      <c r="K486" s="4" t="s">
        <v>651</v>
      </c>
      <c r="L486" s="4">
        <v>4</v>
      </c>
      <c r="M486" s="4">
        <v>3100</v>
      </c>
      <c r="N486" s="4">
        <v>311</v>
      </c>
      <c r="O486" s="5">
        <v>42548</v>
      </c>
      <c r="P486" s="6" t="s">
        <v>94</v>
      </c>
    </row>
    <row r="487" spans="2:17" s="16" customFormat="1" x14ac:dyDescent="0.25">
      <c r="B487" s="53">
        <v>468</v>
      </c>
      <c r="C487" s="44">
        <v>42549</v>
      </c>
      <c r="D487" s="6" t="s">
        <v>15</v>
      </c>
      <c r="E487" s="6" t="s">
        <v>652</v>
      </c>
      <c r="F487" s="7">
        <f t="shared" si="17"/>
        <v>119.99999999999999</v>
      </c>
      <c r="G487" s="7">
        <v>19.2</v>
      </c>
      <c r="H487" s="7">
        <v>139.19999999999999</v>
      </c>
      <c r="I487" s="4" t="s">
        <v>23</v>
      </c>
      <c r="J487" s="8" t="s">
        <v>316</v>
      </c>
      <c r="K487" s="4" t="s">
        <v>653</v>
      </c>
      <c r="L487" s="4">
        <v>4</v>
      </c>
      <c r="M487" s="4">
        <v>3800</v>
      </c>
      <c r="N487" s="4">
        <v>382</v>
      </c>
      <c r="O487" s="5">
        <v>42549</v>
      </c>
      <c r="P487" s="6" t="s">
        <v>94</v>
      </c>
    </row>
    <row r="488" spans="2:17" s="16" customFormat="1" x14ac:dyDescent="0.25">
      <c r="B488" s="53">
        <v>469</v>
      </c>
      <c r="C488" s="44">
        <v>42550</v>
      </c>
      <c r="D488" s="6" t="s">
        <v>15</v>
      </c>
      <c r="E488" s="6" t="s">
        <v>251</v>
      </c>
      <c r="F488" s="7">
        <f t="shared" si="17"/>
        <v>24500</v>
      </c>
      <c r="G488" s="7">
        <v>3920</v>
      </c>
      <c r="H488" s="7">
        <v>28420</v>
      </c>
      <c r="I488" s="4" t="s">
        <v>48</v>
      </c>
      <c r="J488" s="8" t="s">
        <v>578</v>
      </c>
      <c r="K488" s="4" t="s">
        <v>654</v>
      </c>
      <c r="L488" s="4">
        <v>4</v>
      </c>
      <c r="M488" s="4">
        <v>2500</v>
      </c>
      <c r="N488" s="4">
        <v>259</v>
      </c>
      <c r="O488" s="5">
        <v>42549</v>
      </c>
      <c r="P488" s="6" t="s">
        <v>94</v>
      </c>
    </row>
    <row r="489" spans="2:17" s="16" customFormat="1" x14ac:dyDescent="0.25">
      <c r="B489" s="53">
        <v>470</v>
      </c>
      <c r="C489" s="44">
        <v>42550</v>
      </c>
      <c r="D489" s="6" t="s">
        <v>15</v>
      </c>
      <c r="E489" s="6" t="s">
        <v>655</v>
      </c>
      <c r="F489" s="7">
        <f t="shared" si="17"/>
        <v>107.76</v>
      </c>
      <c r="G489" s="7">
        <v>17.239999999999998</v>
      </c>
      <c r="H489" s="7">
        <v>125</v>
      </c>
      <c r="I489" s="4" t="s">
        <v>23</v>
      </c>
      <c r="J489" s="8" t="s">
        <v>22</v>
      </c>
      <c r="K489" s="4" t="s">
        <v>656</v>
      </c>
      <c r="L489" s="4">
        <v>4</v>
      </c>
      <c r="M489" s="4">
        <v>2900</v>
      </c>
      <c r="N489" s="4">
        <v>291</v>
      </c>
      <c r="O489" s="5">
        <v>42550</v>
      </c>
      <c r="P489" s="6" t="s">
        <v>94</v>
      </c>
    </row>
    <row r="490" spans="2:17" s="16" customFormat="1" x14ac:dyDescent="0.25">
      <c r="B490" s="53">
        <v>471</v>
      </c>
      <c r="C490" s="44">
        <v>42550</v>
      </c>
      <c r="D490" s="6" t="s">
        <v>15</v>
      </c>
      <c r="E490" s="6" t="s">
        <v>657</v>
      </c>
      <c r="F490" s="7">
        <f t="shared" si="17"/>
        <v>163.79</v>
      </c>
      <c r="G490" s="7">
        <v>26.21</v>
      </c>
      <c r="H490" s="7">
        <v>190</v>
      </c>
      <c r="I490" s="4" t="s">
        <v>23</v>
      </c>
      <c r="J490" s="8" t="s">
        <v>66</v>
      </c>
      <c r="K490" s="4" t="s">
        <v>658</v>
      </c>
      <c r="L490" s="4">
        <v>4</v>
      </c>
      <c r="M490" s="4">
        <v>3500</v>
      </c>
      <c r="N490" s="4">
        <v>355</v>
      </c>
      <c r="O490" s="5">
        <v>42550</v>
      </c>
      <c r="P490" s="6" t="s">
        <v>94</v>
      </c>
    </row>
    <row r="491" spans="2:17" s="16" customFormat="1" x14ac:dyDescent="0.25">
      <c r="B491" s="53">
        <v>472</v>
      </c>
      <c r="C491" s="44">
        <v>42551</v>
      </c>
      <c r="D491" s="6" t="s">
        <v>15</v>
      </c>
      <c r="E491" s="6" t="s">
        <v>634</v>
      </c>
      <c r="F491" s="7">
        <v>900</v>
      </c>
      <c r="G491" s="7">
        <v>0</v>
      </c>
      <c r="H491" s="7">
        <v>900</v>
      </c>
      <c r="I491" s="4" t="s">
        <v>23</v>
      </c>
      <c r="J491" s="8" t="s">
        <v>305</v>
      </c>
      <c r="K491" s="4" t="s">
        <v>659</v>
      </c>
      <c r="L491" s="4">
        <v>4</v>
      </c>
      <c r="M491" s="4">
        <v>1300</v>
      </c>
      <c r="N491" s="4">
        <v>133</v>
      </c>
      <c r="O491" s="5">
        <v>42551</v>
      </c>
      <c r="P491" s="6" t="s">
        <v>94</v>
      </c>
    </row>
    <row r="492" spans="2:17" s="16" customFormat="1" x14ac:dyDescent="0.25">
      <c r="B492" s="53">
        <v>473</v>
      </c>
      <c r="C492" s="44">
        <v>42551</v>
      </c>
      <c r="D492" s="6" t="s">
        <v>15</v>
      </c>
      <c r="E492" s="6" t="s">
        <v>617</v>
      </c>
      <c r="F492" s="7">
        <v>315</v>
      </c>
      <c r="G492" s="7">
        <v>0</v>
      </c>
      <c r="H492" s="7">
        <v>315</v>
      </c>
      <c r="I492" s="4" t="s">
        <v>23</v>
      </c>
      <c r="J492" s="8" t="s">
        <v>92</v>
      </c>
      <c r="K492" s="4" t="s">
        <v>558</v>
      </c>
      <c r="L492" s="4">
        <v>4</v>
      </c>
      <c r="M492" s="4">
        <v>2200</v>
      </c>
      <c r="N492" s="4">
        <v>221</v>
      </c>
      <c r="O492" s="5">
        <v>42551</v>
      </c>
      <c r="P492" s="6" t="s">
        <v>94</v>
      </c>
    </row>
    <row r="494" spans="2:17" s="16" customFormat="1" x14ac:dyDescent="0.25">
      <c r="B494" s="94">
        <v>42552</v>
      </c>
      <c r="C494" s="94"/>
      <c r="D494" s="25" t="s">
        <v>57</v>
      </c>
      <c r="E494" s="25" t="s">
        <v>57</v>
      </c>
      <c r="F494" s="29" t="s">
        <v>57</v>
      </c>
      <c r="G494" s="29" t="s">
        <v>57</v>
      </c>
      <c r="H494" s="29" t="s">
        <v>57</v>
      </c>
      <c r="I494" s="29" t="s">
        <v>57</v>
      </c>
      <c r="J494" s="24" t="s">
        <v>57</v>
      </c>
      <c r="K494" s="29" t="s">
        <v>57</v>
      </c>
      <c r="L494" s="29" t="s">
        <v>57</v>
      </c>
      <c r="M494" s="29" t="s">
        <v>57</v>
      </c>
      <c r="N494" s="29" t="s">
        <v>57</v>
      </c>
      <c r="O494" s="29" t="s">
        <v>57</v>
      </c>
      <c r="P494" s="25" t="s">
        <v>57</v>
      </c>
      <c r="Q494" s="61"/>
    </row>
    <row r="495" spans="2:17" s="16" customFormat="1" x14ac:dyDescent="0.25">
      <c r="B495" s="53">
        <v>467</v>
      </c>
      <c r="C495" s="44">
        <v>42551</v>
      </c>
      <c r="D495" s="6" t="s">
        <v>15</v>
      </c>
      <c r="E495" s="6" t="s">
        <v>665</v>
      </c>
      <c r="F495" s="7">
        <f>153.44*2</f>
        <v>306.88</v>
      </c>
      <c r="G495" s="7">
        <v>49.1</v>
      </c>
      <c r="H495" s="7">
        <v>355.98</v>
      </c>
      <c r="I495" s="4" t="s">
        <v>23</v>
      </c>
      <c r="J495" s="8" t="s">
        <v>666</v>
      </c>
      <c r="K495" s="4">
        <v>142</v>
      </c>
      <c r="L495" s="4">
        <v>4</v>
      </c>
      <c r="M495" s="4">
        <v>2900</v>
      </c>
      <c r="N495" s="4">
        <v>296</v>
      </c>
      <c r="O495" s="5">
        <v>42552</v>
      </c>
      <c r="P495" s="6" t="str">
        <f>P490</f>
        <v>L.C.P. Delia Cecilia Alvarez Haro</v>
      </c>
    </row>
    <row r="496" spans="2:17" s="16" customFormat="1" x14ac:dyDescent="0.25">
      <c r="B496" s="53">
        <v>468</v>
      </c>
      <c r="C496" s="44">
        <v>42553</v>
      </c>
      <c r="D496" s="6" t="s">
        <v>15</v>
      </c>
      <c r="E496" s="6" t="s">
        <v>667</v>
      </c>
      <c r="F496" s="7">
        <v>172.41</v>
      </c>
      <c r="G496" s="7">
        <v>27.59</v>
      </c>
      <c r="H496" s="7">
        <v>200</v>
      </c>
      <c r="I496" s="4" t="s">
        <v>23</v>
      </c>
      <c r="J496" s="8" t="s">
        <v>41</v>
      </c>
      <c r="K496" s="4">
        <v>10729</v>
      </c>
      <c r="L496" s="4">
        <v>4</v>
      </c>
      <c r="M496" s="4">
        <v>3100</v>
      </c>
      <c r="N496" s="4">
        <v>315</v>
      </c>
      <c r="O496" s="5">
        <v>42553</v>
      </c>
      <c r="P496" s="6" t="s">
        <v>94</v>
      </c>
    </row>
    <row r="497" spans="2:16" s="16" customFormat="1" x14ac:dyDescent="0.25">
      <c r="B497" s="53">
        <v>469</v>
      </c>
      <c r="C497" s="44">
        <v>42579</v>
      </c>
      <c r="D497" s="6" t="s">
        <v>15</v>
      </c>
      <c r="E497" s="6" t="s">
        <v>668</v>
      </c>
      <c r="F497" s="7">
        <v>34936.300000000003</v>
      </c>
      <c r="G497" s="7">
        <v>5589.8</v>
      </c>
      <c r="H497" s="7">
        <v>40526</v>
      </c>
      <c r="I497" s="4" t="s">
        <v>48</v>
      </c>
      <c r="J497" s="8" t="s">
        <v>669</v>
      </c>
      <c r="K497" s="4" t="s">
        <v>670</v>
      </c>
      <c r="L497" s="4">
        <v>4</v>
      </c>
      <c r="M497" s="4">
        <v>3100</v>
      </c>
      <c r="N497" s="4">
        <v>311</v>
      </c>
      <c r="O497" s="5">
        <v>42555</v>
      </c>
      <c r="P497" s="6" t="s">
        <v>94</v>
      </c>
    </row>
    <row r="498" spans="2:16" s="16" customFormat="1" x14ac:dyDescent="0.25">
      <c r="B498" s="53">
        <v>470</v>
      </c>
      <c r="C498" s="44">
        <v>42579</v>
      </c>
      <c r="D498" s="6" t="s">
        <v>15</v>
      </c>
      <c r="E498" s="6" t="s">
        <v>671</v>
      </c>
      <c r="F498" s="7">
        <v>8249</v>
      </c>
      <c r="G498" s="7">
        <v>1319.84</v>
      </c>
      <c r="H498" s="7">
        <v>9569</v>
      </c>
      <c r="I498" s="4" t="s">
        <v>48</v>
      </c>
      <c r="J498" s="8" t="s">
        <v>669</v>
      </c>
      <c r="K498" s="4" t="s">
        <v>672</v>
      </c>
      <c r="L498" s="4">
        <v>4</v>
      </c>
      <c r="M498" s="4">
        <v>3100</v>
      </c>
      <c r="N498" s="4">
        <v>311</v>
      </c>
      <c r="O498" s="5">
        <v>42555</v>
      </c>
      <c r="P498" s="6" t="str">
        <f>P496</f>
        <v>L.C.P. Delia Cecilia Alvarez Haro</v>
      </c>
    </row>
    <row r="499" spans="2:16" s="16" customFormat="1" x14ac:dyDescent="0.25">
      <c r="B499" s="53">
        <v>471</v>
      </c>
      <c r="C499" s="44">
        <v>42579</v>
      </c>
      <c r="D499" s="6" t="s">
        <v>15</v>
      </c>
      <c r="E499" s="6" t="s">
        <v>673</v>
      </c>
      <c r="F499" s="7">
        <v>651.21</v>
      </c>
      <c r="G499" s="7">
        <v>104.2</v>
      </c>
      <c r="H499" s="7">
        <v>755.41</v>
      </c>
      <c r="I499" s="4" t="s">
        <v>23</v>
      </c>
      <c r="J499" s="8" t="s">
        <v>674</v>
      </c>
      <c r="K499" s="4">
        <v>7541</v>
      </c>
      <c r="L499" s="4">
        <v>4</v>
      </c>
      <c r="M499" s="4">
        <v>2400</v>
      </c>
      <c r="N499" s="4">
        <v>246</v>
      </c>
      <c r="O499" s="5">
        <v>42555</v>
      </c>
      <c r="P499" s="6" t="s">
        <v>94</v>
      </c>
    </row>
    <row r="500" spans="2:16" s="16" customFormat="1" x14ac:dyDescent="0.25">
      <c r="B500" s="53">
        <v>472</v>
      </c>
      <c r="C500" s="44">
        <v>42554</v>
      </c>
      <c r="D500" s="6" t="s">
        <v>10</v>
      </c>
      <c r="E500" s="6" t="s">
        <v>675</v>
      </c>
      <c r="F500" s="7">
        <v>1683.54</v>
      </c>
      <c r="G500" s="7">
        <v>269.36</v>
      </c>
      <c r="H500" s="7">
        <v>1953</v>
      </c>
      <c r="I500" s="4" t="s">
        <v>48</v>
      </c>
      <c r="J500" s="8" t="s">
        <v>669</v>
      </c>
      <c r="K500" s="4" t="s">
        <v>676</v>
      </c>
      <c r="L500" s="4">
        <v>2</v>
      </c>
      <c r="M500" s="4">
        <v>3100</v>
      </c>
      <c r="N500" s="4">
        <v>311</v>
      </c>
      <c r="O500" s="5">
        <v>42556</v>
      </c>
      <c r="P500" s="6" t="s">
        <v>94</v>
      </c>
    </row>
    <row r="501" spans="2:16" s="16" customFormat="1" x14ac:dyDescent="0.25">
      <c r="B501" s="53">
        <v>473</v>
      </c>
      <c r="C501" s="44">
        <v>42558</v>
      </c>
      <c r="D501" s="6" t="s">
        <v>10</v>
      </c>
      <c r="E501" s="6" t="s">
        <v>677</v>
      </c>
      <c r="F501" s="7">
        <f>H501/1.16</f>
        <v>947.41379310344837</v>
      </c>
      <c r="G501" s="7">
        <f>F501*0.16</f>
        <v>151.58620689655174</v>
      </c>
      <c r="H501" s="7">
        <v>1099</v>
      </c>
      <c r="I501" s="4" t="s">
        <v>48</v>
      </c>
      <c r="J501" s="8" t="s">
        <v>678</v>
      </c>
      <c r="K501" s="4">
        <v>60316060068539</v>
      </c>
      <c r="L501" s="4">
        <v>2</v>
      </c>
      <c r="M501" s="4">
        <v>3100</v>
      </c>
      <c r="N501" s="4">
        <v>314</v>
      </c>
      <c r="O501" s="5">
        <v>42556</v>
      </c>
      <c r="P501" s="6" t="s">
        <v>94</v>
      </c>
    </row>
    <row r="502" spans="2:16" s="16" customFormat="1" x14ac:dyDescent="0.25">
      <c r="B502" s="53">
        <v>474</v>
      </c>
      <c r="C502" s="44">
        <v>42558</v>
      </c>
      <c r="D502" s="6" t="s">
        <v>15</v>
      </c>
      <c r="E502" s="6" t="s">
        <v>580</v>
      </c>
      <c r="F502" s="7">
        <v>5460.02</v>
      </c>
      <c r="G502" s="7">
        <v>845.98</v>
      </c>
      <c r="H502" s="7">
        <v>6306</v>
      </c>
      <c r="I502" s="4" t="s">
        <v>48</v>
      </c>
      <c r="J502" s="8" t="s">
        <v>19</v>
      </c>
      <c r="K502" s="4" t="s">
        <v>679</v>
      </c>
      <c r="L502" s="4">
        <v>4</v>
      </c>
      <c r="M502" s="4">
        <v>2600</v>
      </c>
      <c r="N502" s="4">
        <v>261</v>
      </c>
      <c r="O502" s="5">
        <v>42558</v>
      </c>
      <c r="P502" s="6" t="s">
        <v>94</v>
      </c>
    </row>
    <row r="503" spans="2:16" s="16" customFormat="1" x14ac:dyDescent="0.25">
      <c r="B503" s="53">
        <v>475</v>
      </c>
      <c r="C503" s="44">
        <v>42558</v>
      </c>
      <c r="D503" s="6" t="s">
        <v>15</v>
      </c>
      <c r="E503" s="6" t="s">
        <v>680</v>
      </c>
      <c r="F503" s="7">
        <v>5104.8500000000004</v>
      </c>
      <c r="G503" s="7">
        <v>790.95</v>
      </c>
      <c r="H503" s="7">
        <v>5895.8</v>
      </c>
      <c r="I503" s="4" t="s">
        <v>48</v>
      </c>
      <c r="J503" s="8" t="s">
        <v>19</v>
      </c>
      <c r="K503" s="4" t="s">
        <v>681</v>
      </c>
      <c r="L503" s="4">
        <v>4</v>
      </c>
      <c r="M503" s="4">
        <v>2600</v>
      </c>
      <c r="N503" s="4">
        <v>261</v>
      </c>
      <c r="O503" s="5">
        <v>42558</v>
      </c>
      <c r="P503" s="6" t="str">
        <f>P490</f>
        <v>L.C.P. Delia Cecilia Alvarez Haro</v>
      </c>
    </row>
    <row r="504" spans="2:16" s="16" customFormat="1" x14ac:dyDescent="0.25">
      <c r="B504" s="53">
        <v>476</v>
      </c>
      <c r="C504" s="44">
        <v>42558</v>
      </c>
      <c r="D504" s="6" t="s">
        <v>15</v>
      </c>
      <c r="E504" s="6" t="s">
        <v>682</v>
      </c>
      <c r="F504" s="7">
        <v>12890.26</v>
      </c>
      <c r="G504" s="7">
        <v>2009.74</v>
      </c>
      <c r="H504" s="7">
        <v>14900</v>
      </c>
      <c r="I504" s="4" t="s">
        <v>48</v>
      </c>
      <c r="J504" s="8" t="s">
        <v>19</v>
      </c>
      <c r="K504" s="4" t="s">
        <v>683</v>
      </c>
      <c r="L504" s="4">
        <v>4</v>
      </c>
      <c r="M504" s="4">
        <v>2600</v>
      </c>
      <c r="N504" s="4">
        <v>261</v>
      </c>
      <c r="O504" s="5">
        <v>42558</v>
      </c>
      <c r="P504" s="6" t="s">
        <v>94</v>
      </c>
    </row>
    <row r="505" spans="2:16" s="16" customFormat="1" x14ac:dyDescent="0.25">
      <c r="B505" s="53">
        <v>477</v>
      </c>
      <c r="C505" s="44">
        <v>42558</v>
      </c>
      <c r="D505" s="6" t="s">
        <v>10</v>
      </c>
      <c r="E505" s="6" t="s">
        <v>684</v>
      </c>
      <c r="F505" s="7">
        <v>692.68</v>
      </c>
      <c r="G505" s="7">
        <v>107.32</v>
      </c>
      <c r="H505" s="7">
        <v>800</v>
      </c>
      <c r="I505" s="4" t="s">
        <v>48</v>
      </c>
      <c r="J505" s="8" t="s">
        <v>19</v>
      </c>
      <c r="K505" s="4" t="s">
        <v>685</v>
      </c>
      <c r="L505" s="4">
        <v>2</v>
      </c>
      <c r="M505" s="4">
        <v>2600</v>
      </c>
      <c r="N505" s="4">
        <v>261</v>
      </c>
      <c r="O505" s="5">
        <v>42558</v>
      </c>
      <c r="P505" s="6" t="s">
        <v>94</v>
      </c>
    </row>
    <row r="506" spans="2:16" s="16" customFormat="1" x14ac:dyDescent="0.25">
      <c r="B506" s="53">
        <v>478</v>
      </c>
      <c r="C506" s="44">
        <v>42558</v>
      </c>
      <c r="D506" s="6" t="s">
        <v>20</v>
      </c>
      <c r="E506" s="6" t="s">
        <v>587</v>
      </c>
      <c r="F506" s="7">
        <v>346.34</v>
      </c>
      <c r="G506" s="7">
        <v>53.66</v>
      </c>
      <c r="H506" s="7">
        <v>400</v>
      </c>
      <c r="I506" s="4" t="s">
        <v>48</v>
      </c>
      <c r="J506" s="8" t="s">
        <v>19</v>
      </c>
      <c r="K506" s="4" t="s">
        <v>686</v>
      </c>
      <c r="L506" s="4">
        <v>3</v>
      </c>
      <c r="M506" s="4">
        <v>2600</v>
      </c>
      <c r="N506" s="4">
        <v>261</v>
      </c>
      <c r="O506" s="5">
        <v>42558</v>
      </c>
      <c r="P506" s="6" t="s">
        <v>94</v>
      </c>
    </row>
    <row r="507" spans="2:16" s="16" customFormat="1" x14ac:dyDescent="0.25">
      <c r="B507" s="53">
        <v>479</v>
      </c>
      <c r="C507" s="44">
        <v>42572</v>
      </c>
      <c r="D507" s="6" t="s">
        <v>21</v>
      </c>
      <c r="E507" s="6" t="s">
        <v>687</v>
      </c>
      <c r="F507" s="7">
        <v>1103.95</v>
      </c>
      <c r="G507" s="7">
        <v>171.05</v>
      </c>
      <c r="H507" s="7">
        <v>1275</v>
      </c>
      <c r="I507" s="4" t="s">
        <v>48</v>
      </c>
      <c r="J507" s="8" t="s">
        <v>19</v>
      </c>
      <c r="K507" s="4" t="s">
        <v>688</v>
      </c>
      <c r="L507" s="4">
        <v>1</v>
      </c>
      <c r="M507" s="4">
        <v>2600</v>
      </c>
      <c r="N507" s="4">
        <v>261</v>
      </c>
      <c r="O507" s="5">
        <v>42558</v>
      </c>
      <c r="P507" s="6" t="s">
        <v>94</v>
      </c>
    </row>
    <row r="508" spans="2:16" s="16" customFormat="1" x14ac:dyDescent="0.25">
      <c r="B508" s="53">
        <v>480</v>
      </c>
      <c r="C508" s="44">
        <v>42562</v>
      </c>
      <c r="D508" s="6" t="s">
        <v>15</v>
      </c>
      <c r="E508" s="6" t="s">
        <v>689</v>
      </c>
      <c r="F508" s="7">
        <v>5000</v>
      </c>
      <c r="G508" s="7">
        <v>800</v>
      </c>
      <c r="H508" s="7">
        <v>5800</v>
      </c>
      <c r="I508" s="4" t="s">
        <v>690</v>
      </c>
      <c r="J508" s="8" t="s">
        <v>691</v>
      </c>
      <c r="K508" s="4" t="s">
        <v>692</v>
      </c>
      <c r="L508" s="4">
        <v>4</v>
      </c>
      <c r="M508" s="4">
        <v>2400</v>
      </c>
      <c r="N508" s="4">
        <v>249</v>
      </c>
      <c r="O508" s="5">
        <v>42562</v>
      </c>
      <c r="P508" s="6" t="s">
        <v>94</v>
      </c>
    </row>
    <row r="509" spans="2:16" s="16" customFormat="1" x14ac:dyDescent="0.25">
      <c r="B509" s="53">
        <v>481</v>
      </c>
      <c r="C509" s="44">
        <v>42559</v>
      </c>
      <c r="D509" s="6" t="s">
        <v>15</v>
      </c>
      <c r="E509" s="6" t="s">
        <v>693</v>
      </c>
      <c r="F509" s="7">
        <v>863.55</v>
      </c>
      <c r="G509" s="7">
        <v>138.16999999999999</v>
      </c>
      <c r="H509" s="7">
        <v>1001.72</v>
      </c>
      <c r="I509" s="4" t="s">
        <v>23</v>
      </c>
      <c r="J509" s="8" t="s">
        <v>593</v>
      </c>
      <c r="K509" s="4">
        <v>3202</v>
      </c>
      <c r="L509" s="4">
        <v>4</v>
      </c>
      <c r="M509" s="4">
        <v>2200</v>
      </c>
      <c r="N509" s="4">
        <v>221</v>
      </c>
      <c r="O509" s="5">
        <v>42566</v>
      </c>
      <c r="P509" s="6" t="s">
        <v>94</v>
      </c>
    </row>
    <row r="510" spans="2:16" s="16" customFormat="1" x14ac:dyDescent="0.25">
      <c r="B510" s="53">
        <v>482</v>
      </c>
      <c r="C510" s="44">
        <v>42543</v>
      </c>
      <c r="D510" s="6" t="s">
        <v>10</v>
      </c>
      <c r="E510" s="6" t="s">
        <v>694</v>
      </c>
      <c r="F510" s="7"/>
      <c r="G510" s="7"/>
      <c r="H510" s="7">
        <v>11626</v>
      </c>
      <c r="I510" s="4" t="s">
        <v>48</v>
      </c>
      <c r="J510" s="8" t="s">
        <v>35</v>
      </c>
      <c r="K510" s="4"/>
      <c r="L510" s="4">
        <v>2</v>
      </c>
      <c r="M510" s="4">
        <v>3900</v>
      </c>
      <c r="N510" s="4">
        <v>392</v>
      </c>
      <c r="O510" s="5">
        <v>42566</v>
      </c>
      <c r="P510" s="6" t="s">
        <v>94</v>
      </c>
    </row>
    <row r="511" spans="2:16" s="16" customFormat="1" x14ac:dyDescent="0.25">
      <c r="B511" s="53">
        <v>483</v>
      </c>
      <c r="C511" s="44">
        <v>42566</v>
      </c>
      <c r="D511" s="6" t="s">
        <v>15</v>
      </c>
      <c r="E511" s="6" t="s">
        <v>695</v>
      </c>
      <c r="F511" s="7">
        <v>14543.03</v>
      </c>
      <c r="G511" s="7">
        <v>2326.88</v>
      </c>
      <c r="H511" s="7">
        <v>16870</v>
      </c>
      <c r="I511" s="4" t="s">
        <v>48</v>
      </c>
      <c r="J511" s="8" t="s">
        <v>669</v>
      </c>
      <c r="K511" s="4" t="s">
        <v>696</v>
      </c>
      <c r="L511" s="4">
        <v>4</v>
      </c>
      <c r="M511" s="4">
        <v>3100</v>
      </c>
      <c r="N511" s="4">
        <v>311</v>
      </c>
      <c r="O511" s="5">
        <v>42569</v>
      </c>
      <c r="P511" s="6" t="str">
        <f>P513</f>
        <v>L.C.P. Delia Cecilia Alvarez Haro</v>
      </c>
    </row>
    <row r="512" spans="2:16" s="16" customFormat="1" x14ac:dyDescent="0.25">
      <c r="B512" s="53">
        <v>484</v>
      </c>
      <c r="C512" s="44">
        <v>42567</v>
      </c>
      <c r="D512" s="6" t="s">
        <v>15</v>
      </c>
      <c r="E512" s="6" t="s">
        <v>697</v>
      </c>
      <c r="F512" s="7">
        <v>4692.38</v>
      </c>
      <c r="G512" s="7">
        <v>750.78</v>
      </c>
      <c r="H512" s="7">
        <v>5443</v>
      </c>
      <c r="I512" s="4" t="s">
        <v>48</v>
      </c>
      <c r="J512" s="8" t="s">
        <v>669</v>
      </c>
      <c r="K512" s="4" t="s">
        <v>698</v>
      </c>
      <c r="L512" s="4">
        <v>4</v>
      </c>
      <c r="M512" s="4">
        <v>3100</v>
      </c>
      <c r="N512" s="4">
        <v>311</v>
      </c>
      <c r="O512" s="5">
        <v>42569</v>
      </c>
      <c r="P512" s="6" t="s">
        <v>94</v>
      </c>
    </row>
    <row r="513" spans="2:16" s="16" customFormat="1" x14ac:dyDescent="0.25">
      <c r="B513" s="53">
        <v>485</v>
      </c>
      <c r="C513" s="44">
        <v>42569</v>
      </c>
      <c r="D513" s="6" t="s">
        <v>15</v>
      </c>
      <c r="E513" s="6" t="s">
        <v>699</v>
      </c>
      <c r="F513" s="7">
        <f>G513/0.16</f>
        <v>1772.0624999999998</v>
      </c>
      <c r="G513" s="7">
        <v>283.52999999999997</v>
      </c>
      <c r="H513" s="7">
        <v>2055</v>
      </c>
      <c r="I513" s="4" t="s">
        <v>48</v>
      </c>
      <c r="J513" s="8" t="s">
        <v>669</v>
      </c>
      <c r="K513" s="4" t="s">
        <v>700</v>
      </c>
      <c r="L513" s="4">
        <v>4</v>
      </c>
      <c r="M513" s="4">
        <v>3100</v>
      </c>
      <c r="N513" s="4">
        <v>311</v>
      </c>
      <c r="O513" s="5">
        <v>42934</v>
      </c>
      <c r="P513" s="6" t="s">
        <v>94</v>
      </c>
    </row>
    <row r="514" spans="2:16" s="16" customFormat="1" x14ac:dyDescent="0.25">
      <c r="B514" s="53">
        <v>486</v>
      </c>
      <c r="C514" s="44">
        <v>42566</v>
      </c>
      <c r="D514" s="6" t="s">
        <v>15</v>
      </c>
      <c r="E514" s="6" t="s">
        <v>701</v>
      </c>
      <c r="F514" s="7">
        <v>34097.050000000003</v>
      </c>
      <c r="G514" s="7">
        <v>5455.52</v>
      </c>
      <c r="H514" s="7">
        <v>39553</v>
      </c>
      <c r="I514" s="4" t="s">
        <v>48</v>
      </c>
      <c r="J514" s="8" t="s">
        <v>669</v>
      </c>
      <c r="K514" s="4" t="s">
        <v>702</v>
      </c>
      <c r="L514" s="4">
        <v>4</v>
      </c>
      <c r="M514" s="4">
        <v>3100</v>
      </c>
      <c r="N514" s="4">
        <v>311</v>
      </c>
      <c r="O514" s="5">
        <v>42570</v>
      </c>
      <c r="P514" s="6" t="str">
        <f>P541</f>
        <v>L.C.P. Delia Cecilia Alvarez Haro</v>
      </c>
    </row>
    <row r="515" spans="2:16" s="16" customFormat="1" x14ac:dyDescent="0.25">
      <c r="B515" s="53">
        <v>487</v>
      </c>
      <c r="C515" s="44">
        <v>42566</v>
      </c>
      <c r="D515" s="6" t="s">
        <v>15</v>
      </c>
      <c r="E515" s="6" t="s">
        <v>703</v>
      </c>
      <c r="F515" s="7">
        <v>17364.310000000001</v>
      </c>
      <c r="G515" s="7">
        <v>2778.29</v>
      </c>
      <c r="H515" s="7">
        <v>20142</v>
      </c>
      <c r="I515" s="4" t="s">
        <v>48</v>
      </c>
      <c r="J515" s="8" t="s">
        <v>669</v>
      </c>
      <c r="K515" s="4" t="s">
        <v>704</v>
      </c>
      <c r="L515" s="4">
        <v>4</v>
      </c>
      <c r="M515" s="4">
        <v>3100</v>
      </c>
      <c r="N515" s="4">
        <v>311</v>
      </c>
      <c r="O515" s="5">
        <v>42570</v>
      </c>
      <c r="P515" s="6" t="s">
        <v>94</v>
      </c>
    </row>
    <row r="516" spans="2:16" s="16" customFormat="1" x14ac:dyDescent="0.25">
      <c r="B516" s="53">
        <v>488</v>
      </c>
      <c r="C516" s="44">
        <v>42566</v>
      </c>
      <c r="D516" s="6" t="s">
        <v>15</v>
      </c>
      <c r="E516" s="6" t="s">
        <v>705</v>
      </c>
      <c r="F516" s="7">
        <v>41732.870000000003</v>
      </c>
      <c r="G516" s="7">
        <v>6677.26</v>
      </c>
      <c r="H516" s="7">
        <v>48410</v>
      </c>
      <c r="I516" s="4" t="s">
        <v>48</v>
      </c>
      <c r="J516" s="8" t="s">
        <v>669</v>
      </c>
      <c r="K516" s="4" t="s">
        <v>706</v>
      </c>
      <c r="L516" s="4">
        <v>4</v>
      </c>
      <c r="M516" s="4">
        <v>3100</v>
      </c>
      <c r="N516" s="4">
        <v>311</v>
      </c>
      <c r="O516" s="5">
        <v>42570</v>
      </c>
      <c r="P516" s="6" t="s">
        <v>94</v>
      </c>
    </row>
    <row r="517" spans="2:16" s="16" customFormat="1" x14ac:dyDescent="0.25">
      <c r="B517" s="53">
        <v>489</v>
      </c>
      <c r="C517" s="44">
        <v>42569</v>
      </c>
      <c r="D517" s="6" t="s">
        <v>15</v>
      </c>
      <c r="E517" s="6" t="s">
        <v>707</v>
      </c>
      <c r="F517" s="7">
        <v>5713.45</v>
      </c>
      <c r="G517" s="7">
        <v>914.15</v>
      </c>
      <c r="H517" s="7">
        <v>6627</v>
      </c>
      <c r="I517" s="4" t="s">
        <v>48</v>
      </c>
      <c r="J517" s="8" t="s">
        <v>669</v>
      </c>
      <c r="K517" s="4" t="s">
        <v>708</v>
      </c>
      <c r="L517" s="4">
        <v>4</v>
      </c>
      <c r="M517" s="4">
        <v>3100</v>
      </c>
      <c r="N517" s="4">
        <v>311</v>
      </c>
      <c r="O517" s="5">
        <v>42570</v>
      </c>
      <c r="P517" s="6" t="s">
        <v>94</v>
      </c>
    </row>
    <row r="518" spans="2:16" s="16" customFormat="1" x14ac:dyDescent="0.25">
      <c r="B518" s="53">
        <v>490</v>
      </c>
      <c r="C518" s="44">
        <v>42558</v>
      </c>
      <c r="D518" s="6" t="s">
        <v>15</v>
      </c>
      <c r="E518" s="6" t="s">
        <v>709</v>
      </c>
      <c r="F518" s="7">
        <v>9658.36</v>
      </c>
      <c r="G518" s="7">
        <v>1545.33</v>
      </c>
      <c r="H518" s="7">
        <v>11204</v>
      </c>
      <c r="I518" s="4" t="s">
        <v>48</v>
      </c>
      <c r="J518" s="8" t="s">
        <v>669</v>
      </c>
      <c r="K518" s="4" t="s">
        <v>710</v>
      </c>
      <c r="L518" s="4">
        <v>4</v>
      </c>
      <c r="M518" s="4">
        <v>3100</v>
      </c>
      <c r="N518" s="4">
        <v>311</v>
      </c>
      <c r="O518" s="5">
        <v>42570</v>
      </c>
      <c r="P518" s="6" t="str">
        <f>P509</f>
        <v>L.C.P. Delia Cecilia Alvarez Haro</v>
      </c>
    </row>
    <row r="519" spans="2:16" s="16" customFormat="1" x14ac:dyDescent="0.25">
      <c r="B519" s="53">
        <v>491</v>
      </c>
      <c r="C519" s="44">
        <v>42558</v>
      </c>
      <c r="D519" s="6" t="s">
        <v>15</v>
      </c>
      <c r="E519" s="6" t="s">
        <v>711</v>
      </c>
      <c r="F519" s="7">
        <v>5357.42</v>
      </c>
      <c r="G519" s="7">
        <v>857.18</v>
      </c>
      <c r="H519" s="7">
        <v>6215</v>
      </c>
      <c r="I519" s="4" t="s">
        <v>48</v>
      </c>
      <c r="J519" s="8" t="s">
        <v>669</v>
      </c>
      <c r="K519" s="4" t="s">
        <v>712</v>
      </c>
      <c r="L519" s="4">
        <v>4</v>
      </c>
      <c r="M519" s="4">
        <v>3100</v>
      </c>
      <c r="N519" s="4">
        <v>311</v>
      </c>
      <c r="O519" s="5">
        <v>42570</v>
      </c>
      <c r="P519" s="6" t="s">
        <v>94</v>
      </c>
    </row>
    <row r="520" spans="2:16" s="16" customFormat="1" x14ac:dyDescent="0.25">
      <c r="B520" s="53">
        <v>492</v>
      </c>
      <c r="C520" s="44">
        <v>42558</v>
      </c>
      <c r="D520" s="6" t="s">
        <v>15</v>
      </c>
      <c r="E520" s="6" t="s">
        <v>713</v>
      </c>
      <c r="F520" s="7">
        <f>H520/1.16</f>
        <v>5340.5172413793107</v>
      </c>
      <c r="G520" s="7">
        <f>F520*0.16</f>
        <v>854.48275862068976</v>
      </c>
      <c r="H520" s="7">
        <v>6195</v>
      </c>
      <c r="I520" s="4" t="s">
        <v>48</v>
      </c>
      <c r="J520" s="8" t="s">
        <v>669</v>
      </c>
      <c r="K520" s="4" t="s">
        <v>714</v>
      </c>
      <c r="L520" s="4">
        <v>4</v>
      </c>
      <c r="M520" s="4">
        <v>3100</v>
      </c>
      <c r="N520" s="4">
        <v>311</v>
      </c>
      <c r="O520" s="5">
        <v>42570</v>
      </c>
      <c r="P520" s="6" t="s">
        <v>94</v>
      </c>
    </row>
    <row r="521" spans="2:16" s="16" customFormat="1" x14ac:dyDescent="0.25">
      <c r="B521" s="53">
        <v>493</v>
      </c>
      <c r="C521" s="44">
        <v>42572</v>
      </c>
      <c r="D521" s="6" t="s">
        <v>15</v>
      </c>
      <c r="E521" s="6" t="s">
        <v>715</v>
      </c>
      <c r="F521" s="7"/>
      <c r="G521" s="7"/>
      <c r="H521" s="7">
        <v>900</v>
      </c>
      <c r="I521" s="4" t="s">
        <v>23</v>
      </c>
      <c r="J521" s="8" t="s">
        <v>716</v>
      </c>
      <c r="K521" s="4">
        <v>225</v>
      </c>
      <c r="L521" s="4">
        <v>4</v>
      </c>
      <c r="M521" s="4">
        <v>1300</v>
      </c>
      <c r="N521" s="4">
        <v>133</v>
      </c>
      <c r="O521" s="5">
        <v>42572</v>
      </c>
      <c r="P521" s="6" t="s">
        <v>94</v>
      </c>
    </row>
    <row r="522" spans="2:16" s="16" customFormat="1" x14ac:dyDescent="0.25">
      <c r="B522" s="53">
        <v>494</v>
      </c>
      <c r="C522" s="44">
        <v>42574</v>
      </c>
      <c r="D522" s="6" t="s">
        <v>15</v>
      </c>
      <c r="E522" s="6" t="s">
        <v>717</v>
      </c>
      <c r="F522" s="7">
        <v>7407</v>
      </c>
      <c r="G522" s="7">
        <v>1185.1199999999999</v>
      </c>
      <c r="H522" s="7">
        <v>8592.1200000000008</v>
      </c>
      <c r="I522" s="4" t="s">
        <v>48</v>
      </c>
      <c r="J522" s="8" t="s">
        <v>26</v>
      </c>
      <c r="K522" s="4" t="s">
        <v>718</v>
      </c>
      <c r="L522" s="4">
        <v>4</v>
      </c>
      <c r="M522" s="4">
        <v>2400</v>
      </c>
      <c r="N522" s="4">
        <v>249</v>
      </c>
      <c r="O522" s="5">
        <v>42576</v>
      </c>
      <c r="P522" s="6" t="s">
        <v>94</v>
      </c>
    </row>
    <row r="523" spans="2:16" s="16" customFormat="1" x14ac:dyDescent="0.25">
      <c r="B523" s="53">
        <v>495</v>
      </c>
      <c r="C523" s="44">
        <v>42574</v>
      </c>
      <c r="D523" s="6" t="s">
        <v>15</v>
      </c>
      <c r="E523" s="6" t="s">
        <v>719</v>
      </c>
      <c r="F523" s="7">
        <v>2879.55</v>
      </c>
      <c r="G523" s="7">
        <v>460.73</v>
      </c>
      <c r="H523" s="7">
        <v>3340.28</v>
      </c>
      <c r="I523" s="4" t="s">
        <v>48</v>
      </c>
      <c r="J523" s="8" t="s">
        <v>26</v>
      </c>
      <c r="K523" s="4" t="s">
        <v>720</v>
      </c>
      <c r="L523" s="4">
        <v>4</v>
      </c>
      <c r="M523" s="4">
        <v>2400</v>
      </c>
      <c r="N523" s="4">
        <v>249</v>
      </c>
      <c r="O523" s="5">
        <v>42576</v>
      </c>
      <c r="P523" s="6" t="str">
        <f>P534</f>
        <v>L.C.P. Delia Cecilia Alvarez Haro</v>
      </c>
    </row>
    <row r="524" spans="2:16" s="16" customFormat="1" x14ac:dyDescent="0.25">
      <c r="B524" s="53">
        <v>496</v>
      </c>
      <c r="C524" s="44">
        <v>42574</v>
      </c>
      <c r="D524" s="6" t="s">
        <v>15</v>
      </c>
      <c r="E524" s="6" t="s">
        <v>721</v>
      </c>
      <c r="F524" s="7">
        <v>7447</v>
      </c>
      <c r="G524" s="7">
        <v>1191.52</v>
      </c>
      <c r="H524" s="7">
        <v>8638.52</v>
      </c>
      <c r="I524" s="4" t="s">
        <v>48</v>
      </c>
      <c r="J524" s="8" t="s">
        <v>26</v>
      </c>
      <c r="K524" s="4" t="s">
        <v>722</v>
      </c>
      <c r="L524" s="4">
        <v>4</v>
      </c>
      <c r="M524" s="4">
        <v>2400</v>
      </c>
      <c r="N524" s="4">
        <v>249</v>
      </c>
      <c r="O524" s="5">
        <v>42576</v>
      </c>
      <c r="P524" s="6" t="s">
        <v>94</v>
      </c>
    </row>
    <row r="525" spans="2:16" s="16" customFormat="1" x14ac:dyDescent="0.25">
      <c r="B525" s="53">
        <v>497</v>
      </c>
      <c r="C525" s="44">
        <v>42574</v>
      </c>
      <c r="D525" s="6" t="s">
        <v>15</v>
      </c>
      <c r="E525" s="6" t="s">
        <v>723</v>
      </c>
      <c r="F525" s="7">
        <v>8198.36</v>
      </c>
      <c r="G525" s="7">
        <v>1311.74</v>
      </c>
      <c r="H525" s="7">
        <v>9510.1</v>
      </c>
      <c r="I525" s="4" t="s">
        <v>48</v>
      </c>
      <c r="J525" s="8" t="s">
        <v>26</v>
      </c>
      <c r="K525" s="4" t="s">
        <v>724</v>
      </c>
      <c r="L525" s="4">
        <v>4</v>
      </c>
      <c r="M525" s="4">
        <v>2400</v>
      </c>
      <c r="N525" s="4">
        <v>249</v>
      </c>
      <c r="O525" s="5">
        <v>42941</v>
      </c>
      <c r="P525" s="6" t="s">
        <v>94</v>
      </c>
    </row>
    <row r="526" spans="2:16" s="16" customFormat="1" x14ac:dyDescent="0.25">
      <c r="B526" s="53">
        <v>498</v>
      </c>
      <c r="C526" s="44">
        <v>42574</v>
      </c>
      <c r="D526" s="6" t="s">
        <v>15</v>
      </c>
      <c r="E526" s="6" t="s">
        <v>725</v>
      </c>
      <c r="F526" s="7">
        <v>5982.24</v>
      </c>
      <c r="G526" s="7">
        <v>957.16</v>
      </c>
      <c r="H526" s="7">
        <v>6939.4</v>
      </c>
      <c r="I526" s="4" t="s">
        <v>48</v>
      </c>
      <c r="J526" s="8" t="s">
        <v>26</v>
      </c>
      <c r="K526" s="4" t="s">
        <v>726</v>
      </c>
      <c r="L526" s="4">
        <v>4</v>
      </c>
      <c r="M526" s="4">
        <v>2400</v>
      </c>
      <c r="N526" s="4">
        <v>249</v>
      </c>
      <c r="O526" s="5">
        <v>42576</v>
      </c>
      <c r="P526" s="6" t="s">
        <v>94</v>
      </c>
    </row>
    <row r="527" spans="2:16" s="16" customFormat="1" x14ac:dyDescent="0.25">
      <c r="B527" s="53">
        <v>499</v>
      </c>
      <c r="C527" s="44">
        <v>42574</v>
      </c>
      <c r="D527" s="6" t="s">
        <v>15</v>
      </c>
      <c r="E527" s="6" t="s">
        <v>727</v>
      </c>
      <c r="F527" s="7">
        <v>187</v>
      </c>
      <c r="G527" s="7">
        <v>29.92</v>
      </c>
      <c r="H527" s="7">
        <v>216.92</v>
      </c>
      <c r="I527" s="4" t="s">
        <v>48</v>
      </c>
      <c r="J527" s="8" t="s">
        <v>26</v>
      </c>
      <c r="K527" s="4" t="s">
        <v>728</v>
      </c>
      <c r="L527" s="4">
        <v>4</v>
      </c>
      <c r="M527" s="4">
        <v>2900</v>
      </c>
      <c r="N527" s="4">
        <v>291</v>
      </c>
      <c r="O527" s="5">
        <v>42576</v>
      </c>
      <c r="P527" s="6" t="s">
        <v>94</v>
      </c>
    </row>
    <row r="528" spans="2:16" s="16" customFormat="1" x14ac:dyDescent="0.25">
      <c r="B528" s="53">
        <v>500</v>
      </c>
      <c r="C528" s="44">
        <v>42576</v>
      </c>
      <c r="D528" s="6" t="s">
        <v>15</v>
      </c>
      <c r="E528" s="6" t="s">
        <v>729</v>
      </c>
      <c r="F528" s="7">
        <v>489</v>
      </c>
      <c r="G528" s="7">
        <v>78.239999999999995</v>
      </c>
      <c r="H528" s="7">
        <v>567.24</v>
      </c>
      <c r="I528" s="4" t="s">
        <v>48</v>
      </c>
      <c r="J528" s="8" t="s">
        <v>26</v>
      </c>
      <c r="K528" s="4" t="s">
        <v>730</v>
      </c>
      <c r="L528" s="4">
        <v>4</v>
      </c>
      <c r="M528" s="4">
        <v>2700</v>
      </c>
      <c r="N528" s="4">
        <v>272</v>
      </c>
      <c r="O528" s="5">
        <v>42576</v>
      </c>
      <c r="P528" s="6" t="s">
        <v>94</v>
      </c>
    </row>
    <row r="529" spans="2:16" s="16" customFormat="1" x14ac:dyDescent="0.25">
      <c r="B529" s="53">
        <v>501</v>
      </c>
      <c r="C529" s="44">
        <v>42574</v>
      </c>
      <c r="D529" s="6" t="s">
        <v>15</v>
      </c>
      <c r="E529" s="6" t="s">
        <v>731</v>
      </c>
      <c r="F529" s="7">
        <v>28970.15</v>
      </c>
      <c r="G529" s="7">
        <v>4635.22</v>
      </c>
      <c r="H529" s="7">
        <v>33605.370000000003</v>
      </c>
      <c r="I529" s="4" t="s">
        <v>48</v>
      </c>
      <c r="J529" s="8" t="s">
        <v>26</v>
      </c>
      <c r="K529" s="4" t="s">
        <v>732</v>
      </c>
      <c r="L529" s="4">
        <v>4</v>
      </c>
      <c r="M529" s="4">
        <v>2400</v>
      </c>
      <c r="N529" s="4">
        <v>249</v>
      </c>
      <c r="O529" s="5">
        <v>42576</v>
      </c>
      <c r="P529" s="6" t="s">
        <v>94</v>
      </c>
    </row>
    <row r="530" spans="2:16" s="16" customFormat="1" x14ac:dyDescent="0.25">
      <c r="B530" s="53">
        <v>502</v>
      </c>
      <c r="C530" s="44">
        <v>42555</v>
      </c>
      <c r="D530" s="6" t="s">
        <v>15</v>
      </c>
      <c r="E530" s="6" t="s">
        <v>733</v>
      </c>
      <c r="F530" s="7">
        <v>47123</v>
      </c>
      <c r="G530" s="7">
        <v>7539.68</v>
      </c>
      <c r="H530" s="7">
        <v>54663</v>
      </c>
      <c r="I530" s="4" t="s">
        <v>48</v>
      </c>
      <c r="J530" s="8" t="s">
        <v>669</v>
      </c>
      <c r="K530" s="4" t="s">
        <v>734</v>
      </c>
      <c r="L530" s="4">
        <v>4</v>
      </c>
      <c r="M530" s="4">
        <v>3100</v>
      </c>
      <c r="N530" s="4">
        <v>311</v>
      </c>
      <c r="O530" s="5">
        <v>42576</v>
      </c>
      <c r="P530" s="6" t="s">
        <v>94</v>
      </c>
    </row>
    <row r="531" spans="2:16" s="16" customFormat="1" x14ac:dyDescent="0.25">
      <c r="B531" s="53">
        <v>503</v>
      </c>
      <c r="C531" s="44">
        <v>42558</v>
      </c>
      <c r="D531" s="6" t="s">
        <v>15</v>
      </c>
      <c r="E531" s="6" t="s">
        <v>735</v>
      </c>
      <c r="F531" s="7">
        <v>15364.81</v>
      </c>
      <c r="G531" s="7">
        <v>2458.37</v>
      </c>
      <c r="H531" s="7">
        <v>17823</v>
      </c>
      <c r="I531" s="4" t="s">
        <v>48</v>
      </c>
      <c r="J531" s="8" t="s">
        <v>669</v>
      </c>
      <c r="K531" s="4" t="s">
        <v>736</v>
      </c>
      <c r="L531" s="4">
        <v>4</v>
      </c>
      <c r="M531" s="4">
        <v>3100</v>
      </c>
      <c r="N531" s="4">
        <v>311</v>
      </c>
      <c r="O531" s="5">
        <v>42576</v>
      </c>
      <c r="P531" s="6" t="s">
        <v>94</v>
      </c>
    </row>
    <row r="532" spans="2:16" s="16" customFormat="1" x14ac:dyDescent="0.25">
      <c r="B532" s="53">
        <v>504</v>
      </c>
      <c r="C532" s="44">
        <v>42558</v>
      </c>
      <c r="D532" s="6" t="s">
        <v>15</v>
      </c>
      <c r="E532" s="6" t="s">
        <v>737</v>
      </c>
      <c r="F532" s="7">
        <v>17228.060000000001</v>
      </c>
      <c r="G532" s="7">
        <v>2756.49</v>
      </c>
      <c r="H532" s="7">
        <v>19985</v>
      </c>
      <c r="I532" s="4" t="s">
        <v>48</v>
      </c>
      <c r="J532" s="8" t="s">
        <v>669</v>
      </c>
      <c r="K532" s="4" t="s">
        <v>738</v>
      </c>
      <c r="L532" s="4">
        <v>4</v>
      </c>
      <c r="M532" s="4">
        <v>3100</v>
      </c>
      <c r="N532" s="4">
        <v>311</v>
      </c>
      <c r="O532" s="5">
        <v>42576</v>
      </c>
      <c r="P532" s="6" t="str">
        <f>P527</f>
        <v>L.C.P. Delia Cecilia Alvarez Haro</v>
      </c>
    </row>
    <row r="533" spans="2:16" s="16" customFormat="1" x14ac:dyDescent="0.25">
      <c r="B533" s="53">
        <v>505</v>
      </c>
      <c r="C533" s="44">
        <v>42558</v>
      </c>
      <c r="D533" s="6" t="s">
        <v>15</v>
      </c>
      <c r="E533" s="6" t="s">
        <v>739</v>
      </c>
      <c r="F533" s="7">
        <v>33107.72</v>
      </c>
      <c r="G533" s="7">
        <v>5297.23</v>
      </c>
      <c r="H533" s="7">
        <v>38404</v>
      </c>
      <c r="I533" s="4" t="s">
        <v>48</v>
      </c>
      <c r="J533" s="8" t="s">
        <v>669</v>
      </c>
      <c r="K533" s="4" t="s">
        <v>740</v>
      </c>
      <c r="L533" s="4">
        <v>4</v>
      </c>
      <c r="M533" s="4">
        <v>3100</v>
      </c>
      <c r="N533" s="4">
        <v>311</v>
      </c>
      <c r="O533" s="5">
        <v>42576</v>
      </c>
      <c r="P533" s="6" t="s">
        <v>94</v>
      </c>
    </row>
    <row r="534" spans="2:16" s="16" customFormat="1" x14ac:dyDescent="0.25">
      <c r="B534" s="53">
        <v>506</v>
      </c>
      <c r="C534" s="44">
        <v>42566</v>
      </c>
      <c r="D534" s="6" t="s">
        <v>15</v>
      </c>
      <c r="E534" s="6" t="s">
        <v>741</v>
      </c>
      <c r="F534" s="7">
        <v>4766.1499999999996</v>
      </c>
      <c r="G534" s="7">
        <v>762.58</v>
      </c>
      <c r="H534" s="7">
        <v>5528</v>
      </c>
      <c r="I534" s="4" t="s">
        <v>48</v>
      </c>
      <c r="J534" s="8" t="s">
        <v>669</v>
      </c>
      <c r="K534" s="4" t="s">
        <v>742</v>
      </c>
      <c r="L534" s="4">
        <v>4</v>
      </c>
      <c r="M534" s="4">
        <v>3100</v>
      </c>
      <c r="N534" s="4">
        <v>311</v>
      </c>
      <c r="O534" s="5">
        <v>42576</v>
      </c>
      <c r="P534" s="6" t="s">
        <v>94</v>
      </c>
    </row>
    <row r="535" spans="2:16" s="16" customFormat="1" x14ac:dyDescent="0.25">
      <c r="B535" s="53">
        <v>507</v>
      </c>
      <c r="C535" s="44">
        <v>42566</v>
      </c>
      <c r="D535" s="6" t="s">
        <v>15</v>
      </c>
      <c r="E535" s="6" t="s">
        <v>743</v>
      </c>
      <c r="F535" s="7">
        <v>2235.77</v>
      </c>
      <c r="G535" s="7">
        <v>357.72</v>
      </c>
      <c r="H535" s="7">
        <v>2594</v>
      </c>
      <c r="I535" s="4" t="s">
        <v>48</v>
      </c>
      <c r="J535" s="8" t="s">
        <v>669</v>
      </c>
      <c r="K535" s="4" t="s">
        <v>744</v>
      </c>
      <c r="L535" s="4">
        <v>4</v>
      </c>
      <c r="M535" s="4">
        <v>3100</v>
      </c>
      <c r="N535" s="4">
        <v>311</v>
      </c>
      <c r="O535" s="5">
        <v>42576</v>
      </c>
      <c r="P535" s="6" t="s">
        <v>94</v>
      </c>
    </row>
    <row r="536" spans="2:16" s="16" customFormat="1" x14ac:dyDescent="0.25">
      <c r="B536" s="53">
        <v>508</v>
      </c>
      <c r="C536" s="44">
        <v>42576</v>
      </c>
      <c r="D536" s="6" t="s">
        <v>15</v>
      </c>
      <c r="E536" s="6" t="s">
        <v>745</v>
      </c>
      <c r="F536" s="7">
        <v>800</v>
      </c>
      <c r="G536" s="7">
        <v>128</v>
      </c>
      <c r="H536" s="7">
        <v>928</v>
      </c>
      <c r="I536" s="4" t="s">
        <v>23</v>
      </c>
      <c r="J536" s="8" t="s">
        <v>22</v>
      </c>
      <c r="K536" s="4" t="s">
        <v>746</v>
      </c>
      <c r="L536" s="4">
        <v>4</v>
      </c>
      <c r="M536" s="4">
        <v>2400</v>
      </c>
      <c r="N536" s="4">
        <v>247</v>
      </c>
      <c r="O536" s="5">
        <v>42576</v>
      </c>
      <c r="P536" s="6" t="s">
        <v>94</v>
      </c>
    </row>
    <row r="537" spans="2:16" s="16" customFormat="1" x14ac:dyDescent="0.25">
      <c r="B537" s="53">
        <v>509</v>
      </c>
      <c r="C537" s="44">
        <v>42576</v>
      </c>
      <c r="D537" s="6" t="s">
        <v>15</v>
      </c>
      <c r="E537" s="6" t="s">
        <v>747</v>
      </c>
      <c r="F537" s="7">
        <v>94.83</v>
      </c>
      <c r="G537" s="7">
        <v>15.17</v>
      </c>
      <c r="H537" s="7">
        <v>110</v>
      </c>
      <c r="I537" s="4" t="s">
        <v>23</v>
      </c>
      <c r="J537" s="8" t="s">
        <v>22</v>
      </c>
      <c r="K537" s="4" t="s">
        <v>748</v>
      </c>
      <c r="L537" s="4">
        <v>4</v>
      </c>
      <c r="M537" s="4">
        <v>2400</v>
      </c>
      <c r="N537" s="4">
        <v>247</v>
      </c>
      <c r="O537" s="5">
        <v>42576</v>
      </c>
      <c r="P537" s="6" t="str">
        <f>P515</f>
        <v>L.C.P. Delia Cecilia Alvarez Haro</v>
      </c>
    </row>
    <row r="538" spans="2:16" s="16" customFormat="1" x14ac:dyDescent="0.25">
      <c r="B538" s="53">
        <v>510</v>
      </c>
      <c r="C538" s="44">
        <v>42579</v>
      </c>
      <c r="D538" s="6" t="s">
        <v>15</v>
      </c>
      <c r="E538" s="6" t="s">
        <v>715</v>
      </c>
      <c r="F538" s="7"/>
      <c r="G538" s="7"/>
      <c r="H538" s="7">
        <v>900</v>
      </c>
      <c r="I538" s="4" t="s">
        <v>23</v>
      </c>
      <c r="J538" s="8" t="s">
        <v>716</v>
      </c>
      <c r="K538" s="4">
        <v>228</v>
      </c>
      <c r="L538" s="4">
        <v>4</v>
      </c>
      <c r="M538" s="4">
        <v>1300</v>
      </c>
      <c r="N538" s="4">
        <v>1300</v>
      </c>
      <c r="O538" s="5">
        <v>42944</v>
      </c>
      <c r="P538" s="6" t="s">
        <v>94</v>
      </c>
    </row>
    <row r="539" spans="2:16" s="16" customFormat="1" x14ac:dyDescent="0.25">
      <c r="B539" s="53">
        <v>511</v>
      </c>
      <c r="C539" s="44">
        <v>42579</v>
      </c>
      <c r="D539" s="6" t="s">
        <v>15</v>
      </c>
      <c r="E539" s="6" t="s">
        <v>251</v>
      </c>
      <c r="F539" s="7">
        <v>14700</v>
      </c>
      <c r="G539" s="7">
        <v>2352</v>
      </c>
      <c r="H539" s="7">
        <v>17052</v>
      </c>
      <c r="I539" s="4" t="s">
        <v>48</v>
      </c>
      <c r="J539" s="8" t="s">
        <v>578</v>
      </c>
      <c r="K539" s="4">
        <v>433</v>
      </c>
      <c r="L539" s="4">
        <v>4</v>
      </c>
      <c r="M539" s="4">
        <v>2500</v>
      </c>
      <c r="N539" s="4">
        <v>259</v>
      </c>
      <c r="O539" s="5">
        <v>42581</v>
      </c>
      <c r="P539" s="6" t="s">
        <v>94</v>
      </c>
    </row>
    <row r="540" spans="2:16" s="16" customFormat="1" x14ac:dyDescent="0.25">
      <c r="B540" s="53">
        <v>512</v>
      </c>
      <c r="C540" s="44">
        <v>42579</v>
      </c>
      <c r="D540" s="6" t="s">
        <v>15</v>
      </c>
      <c r="E540" s="6" t="s">
        <v>749</v>
      </c>
      <c r="F540" s="7">
        <v>2320</v>
      </c>
      <c r="G540" s="7">
        <v>371.2</v>
      </c>
      <c r="H540" s="7">
        <v>2691.2</v>
      </c>
      <c r="I540" s="4" t="s">
        <v>48</v>
      </c>
      <c r="J540" s="8" t="s">
        <v>578</v>
      </c>
      <c r="K540" s="4">
        <v>434</v>
      </c>
      <c r="L540" s="4">
        <v>4</v>
      </c>
      <c r="M540" s="4">
        <v>2500</v>
      </c>
      <c r="N540" s="4">
        <v>259</v>
      </c>
      <c r="O540" s="5">
        <v>42581</v>
      </c>
      <c r="P540" s="6" t="s">
        <v>94</v>
      </c>
    </row>
    <row r="541" spans="2:16" s="16" customFormat="1" x14ac:dyDescent="0.25">
      <c r="B541" s="53">
        <v>513</v>
      </c>
      <c r="C541" s="44">
        <v>42555</v>
      </c>
      <c r="D541" s="6" t="s">
        <v>15</v>
      </c>
      <c r="E541" s="6" t="s">
        <v>750</v>
      </c>
      <c r="F541" s="7">
        <v>3019.14</v>
      </c>
      <c r="G541" s="7">
        <v>483.06</v>
      </c>
      <c r="H541" s="7">
        <v>3502</v>
      </c>
      <c r="I541" s="4" t="s">
        <v>48</v>
      </c>
      <c r="J541" s="8" t="s">
        <v>669</v>
      </c>
      <c r="K541" s="4" t="s">
        <v>751</v>
      </c>
      <c r="L541" s="4">
        <v>4</v>
      </c>
      <c r="M541" s="4">
        <v>3100</v>
      </c>
      <c r="N541" s="4">
        <v>311</v>
      </c>
      <c r="O541" s="5">
        <v>42569</v>
      </c>
      <c r="P541" s="6" t="s">
        <v>94</v>
      </c>
    </row>
    <row r="542" spans="2:16" s="16" customFormat="1" x14ac:dyDescent="0.25">
      <c r="B542" s="53">
        <v>514</v>
      </c>
      <c r="C542" s="44">
        <v>42573</v>
      </c>
      <c r="D542" s="6" t="s">
        <v>15</v>
      </c>
      <c r="E542" s="6" t="s">
        <v>752</v>
      </c>
      <c r="F542" s="7">
        <v>37850</v>
      </c>
      <c r="G542" s="7">
        <v>6056</v>
      </c>
      <c r="H542" s="7">
        <v>43906</v>
      </c>
      <c r="I542" s="4" t="s">
        <v>48</v>
      </c>
      <c r="J542" s="8" t="s">
        <v>753</v>
      </c>
      <c r="K542" s="4">
        <v>995</v>
      </c>
      <c r="L542" s="4">
        <v>4</v>
      </c>
      <c r="M542" s="4">
        <v>3500</v>
      </c>
      <c r="N542" s="4">
        <v>351</v>
      </c>
      <c r="O542" s="5">
        <v>42576</v>
      </c>
      <c r="P542" s="6" t="s">
        <v>94</v>
      </c>
    </row>
    <row r="543" spans="2:16" s="16" customFormat="1" x14ac:dyDescent="0.25">
      <c r="B543" s="28" t="s">
        <v>57</v>
      </c>
      <c r="C543" s="28" t="s">
        <v>57</v>
      </c>
      <c r="D543" s="38" t="s">
        <v>57</v>
      </c>
      <c r="E543" s="65"/>
      <c r="F543" s="29"/>
      <c r="G543" s="29"/>
      <c r="H543" s="29"/>
      <c r="I543" s="62"/>
      <c r="J543" s="35"/>
      <c r="K543" s="63"/>
      <c r="L543" s="63"/>
      <c r="M543" s="63"/>
      <c r="N543" s="64"/>
      <c r="O543" s="64"/>
      <c r="P543" s="38" t="s">
        <v>57</v>
      </c>
    </row>
    <row r="544" spans="2:16" s="16" customFormat="1" x14ac:dyDescent="0.25">
      <c r="B544" s="94">
        <v>42583</v>
      </c>
      <c r="C544" s="94"/>
      <c r="D544" s="38" t="s">
        <v>57</v>
      </c>
      <c r="E544" s="65" t="s">
        <v>57</v>
      </c>
      <c r="F544" s="29" t="s">
        <v>57</v>
      </c>
      <c r="G544" s="29" t="s">
        <v>57</v>
      </c>
      <c r="H544" s="29" t="s">
        <v>57</v>
      </c>
      <c r="I544" s="37" t="s">
        <v>57</v>
      </c>
      <c r="J544" s="66" t="s">
        <v>57</v>
      </c>
      <c r="K544" s="29" t="s">
        <v>57</v>
      </c>
      <c r="L544" s="29" t="s">
        <v>57</v>
      </c>
      <c r="M544" s="29" t="s">
        <v>57</v>
      </c>
      <c r="N544" s="29" t="s">
        <v>57</v>
      </c>
      <c r="O544" s="29" t="s">
        <v>57</v>
      </c>
      <c r="P544" s="25" t="s">
        <v>57</v>
      </c>
    </row>
    <row r="545" spans="2:16" s="16" customFormat="1" x14ac:dyDescent="0.25">
      <c r="B545" s="4">
        <v>518</v>
      </c>
      <c r="C545" s="5">
        <v>42584</v>
      </c>
      <c r="D545" s="6" t="s">
        <v>15</v>
      </c>
      <c r="E545" s="6" t="s">
        <v>754</v>
      </c>
      <c r="F545" s="7">
        <v>9375.4599999999991</v>
      </c>
      <c r="G545" s="7">
        <v>1454.54</v>
      </c>
      <c r="H545" s="7">
        <v>10830</v>
      </c>
      <c r="I545" s="4" t="s">
        <v>48</v>
      </c>
      <c r="J545" s="34" t="s">
        <v>19</v>
      </c>
      <c r="K545" s="4" t="s">
        <v>755</v>
      </c>
      <c r="L545" s="4">
        <v>4</v>
      </c>
      <c r="M545" s="4">
        <v>2600</v>
      </c>
      <c r="N545" s="4">
        <v>261</v>
      </c>
      <c r="O545" s="5">
        <v>42949</v>
      </c>
      <c r="P545" s="6" t="str">
        <f t="shared" ref="P545:P550" si="18">P537</f>
        <v>L.C.P. Delia Cecilia Alvarez Haro</v>
      </c>
    </row>
    <row r="546" spans="2:16" s="16" customFormat="1" x14ac:dyDescent="0.25">
      <c r="B546" s="4">
        <v>519</v>
      </c>
      <c r="C546" s="5">
        <v>42584</v>
      </c>
      <c r="D546" s="6" t="s">
        <v>15</v>
      </c>
      <c r="E546" s="6" t="s">
        <v>680</v>
      </c>
      <c r="F546" s="7">
        <v>9083.2000000000007</v>
      </c>
      <c r="G546" s="7">
        <v>1409.2</v>
      </c>
      <c r="H546" s="7">
        <v>10492.4</v>
      </c>
      <c r="I546" s="4" t="s">
        <v>48</v>
      </c>
      <c r="J546" s="33" t="s">
        <v>19</v>
      </c>
      <c r="K546" s="4" t="s">
        <v>756</v>
      </c>
      <c r="L546" s="4">
        <v>4</v>
      </c>
      <c r="M546" s="4">
        <v>2600</v>
      </c>
      <c r="N546" s="4">
        <v>261</v>
      </c>
      <c r="O546" s="5">
        <v>42949</v>
      </c>
      <c r="P546" s="6" t="str">
        <f t="shared" si="18"/>
        <v>L.C.P. Delia Cecilia Alvarez Haro</v>
      </c>
    </row>
    <row r="547" spans="2:16" s="16" customFormat="1" x14ac:dyDescent="0.25">
      <c r="B547" s="4">
        <v>520</v>
      </c>
      <c r="C547" s="5">
        <v>42584</v>
      </c>
      <c r="D547" s="6" t="s">
        <v>15</v>
      </c>
      <c r="E547" s="6" t="s">
        <v>682</v>
      </c>
      <c r="F547" s="7">
        <v>21107.759999999998</v>
      </c>
      <c r="G547" s="7">
        <v>3292.24</v>
      </c>
      <c r="H547" s="7">
        <v>24400</v>
      </c>
      <c r="I547" s="4" t="s">
        <v>48</v>
      </c>
      <c r="J547" s="34" t="s">
        <v>19</v>
      </c>
      <c r="K547" s="4" t="s">
        <v>757</v>
      </c>
      <c r="L547" s="4">
        <v>4</v>
      </c>
      <c r="M547" s="4">
        <v>2600</v>
      </c>
      <c r="N547" s="4">
        <v>261</v>
      </c>
      <c r="O547" s="5">
        <v>42584</v>
      </c>
      <c r="P547" s="6" t="str">
        <f t="shared" si="18"/>
        <v>L.C.P. Delia Cecilia Alvarez Haro</v>
      </c>
    </row>
    <row r="548" spans="2:16" s="16" customFormat="1" x14ac:dyDescent="0.25">
      <c r="B548" s="4">
        <v>521</v>
      </c>
      <c r="C548" s="5">
        <v>42584</v>
      </c>
      <c r="D548" s="6" t="s">
        <v>10</v>
      </c>
      <c r="E548" s="6" t="s">
        <v>758</v>
      </c>
      <c r="F548" s="7">
        <v>692.55</v>
      </c>
      <c r="G548" s="7">
        <v>107.45</v>
      </c>
      <c r="H548" s="7">
        <v>800</v>
      </c>
      <c r="I548" s="4" t="s">
        <v>48</v>
      </c>
      <c r="J548" s="34" t="s">
        <v>19</v>
      </c>
      <c r="K548" s="4" t="s">
        <v>759</v>
      </c>
      <c r="L548" s="4">
        <v>2</v>
      </c>
      <c r="M548" s="4">
        <v>2600</v>
      </c>
      <c r="N548" s="4">
        <v>261</v>
      </c>
      <c r="O548" s="5">
        <v>42584</v>
      </c>
      <c r="P548" s="6" t="str">
        <f t="shared" si="18"/>
        <v>L.C.P. Delia Cecilia Alvarez Haro</v>
      </c>
    </row>
    <row r="549" spans="2:16" s="16" customFormat="1" x14ac:dyDescent="0.25">
      <c r="B549" s="4">
        <v>522</v>
      </c>
      <c r="C549" s="5">
        <v>42584</v>
      </c>
      <c r="D549" s="6" t="s">
        <v>20</v>
      </c>
      <c r="E549" s="6" t="s">
        <v>760</v>
      </c>
      <c r="F549" s="7">
        <v>1558.25</v>
      </c>
      <c r="G549" s="7">
        <v>241.75</v>
      </c>
      <c r="H549" s="7">
        <v>1800</v>
      </c>
      <c r="I549" s="4" t="s">
        <v>48</v>
      </c>
      <c r="J549" s="8" t="s">
        <v>19</v>
      </c>
      <c r="K549" s="4" t="s">
        <v>761</v>
      </c>
      <c r="L549" s="4">
        <v>3</v>
      </c>
      <c r="M549" s="4">
        <v>2600</v>
      </c>
      <c r="N549" s="4">
        <v>261</v>
      </c>
      <c r="O549" s="5">
        <v>42584</v>
      </c>
      <c r="P549" s="6" t="str">
        <f t="shared" si="18"/>
        <v>L.C.P. Delia Cecilia Alvarez Haro</v>
      </c>
    </row>
    <row r="550" spans="2:16" s="16" customFormat="1" x14ac:dyDescent="0.25">
      <c r="B550" s="4">
        <v>523</v>
      </c>
      <c r="C550" s="5">
        <v>42584</v>
      </c>
      <c r="D550" s="6" t="s">
        <v>21</v>
      </c>
      <c r="E550" s="6" t="s">
        <v>762</v>
      </c>
      <c r="F550" s="7">
        <v>1229.28</v>
      </c>
      <c r="G550" s="7">
        <v>190.72</v>
      </c>
      <c r="H550" s="7">
        <v>1420</v>
      </c>
      <c r="I550" s="4" t="s">
        <v>48</v>
      </c>
      <c r="J550" s="8" t="s">
        <v>19</v>
      </c>
      <c r="K550" s="4" t="s">
        <v>763</v>
      </c>
      <c r="L550" s="37">
        <v>1</v>
      </c>
      <c r="M550" s="4">
        <v>2600</v>
      </c>
      <c r="N550" s="4">
        <v>261</v>
      </c>
      <c r="O550" s="5">
        <v>42584</v>
      </c>
      <c r="P550" s="6" t="str">
        <f t="shared" si="18"/>
        <v>L.C.P. Delia Cecilia Alvarez Haro</v>
      </c>
    </row>
    <row r="551" spans="2:16" s="16" customFormat="1" x14ac:dyDescent="0.25">
      <c r="B551" s="4">
        <v>524</v>
      </c>
      <c r="C551" s="5">
        <v>42587</v>
      </c>
      <c r="D551" s="6" t="s">
        <v>15</v>
      </c>
      <c r="E551" s="6" t="s">
        <v>764</v>
      </c>
      <c r="F551" s="7">
        <v>8189.66</v>
      </c>
      <c r="G551" s="7">
        <v>1310.3399999999999</v>
      </c>
      <c r="H551" s="7">
        <v>9500</v>
      </c>
      <c r="I551" s="4" t="s">
        <v>48</v>
      </c>
      <c r="J551" s="8" t="s">
        <v>24</v>
      </c>
      <c r="K551" s="4">
        <v>134</v>
      </c>
      <c r="L551" s="4">
        <v>4</v>
      </c>
      <c r="M551" s="4">
        <v>3500</v>
      </c>
      <c r="N551" s="4">
        <v>351</v>
      </c>
      <c r="O551" s="5">
        <v>42587</v>
      </c>
      <c r="P551" s="6" t="s">
        <v>94</v>
      </c>
    </row>
    <row r="552" spans="2:16" s="16" customFormat="1" x14ac:dyDescent="0.25">
      <c r="B552" s="4">
        <v>525</v>
      </c>
      <c r="C552" s="5">
        <v>42573</v>
      </c>
      <c r="D552" s="6" t="s">
        <v>15</v>
      </c>
      <c r="E552" s="6" t="s">
        <v>765</v>
      </c>
      <c r="F552" s="7">
        <v>7500</v>
      </c>
      <c r="G552" s="7">
        <v>1200</v>
      </c>
      <c r="H552" s="7">
        <v>8700</v>
      </c>
      <c r="I552" s="4" t="s">
        <v>48</v>
      </c>
      <c r="J552" s="8" t="s">
        <v>753</v>
      </c>
      <c r="K552" s="4">
        <v>996</v>
      </c>
      <c r="L552" s="4">
        <v>4</v>
      </c>
      <c r="M552" s="4">
        <v>3400</v>
      </c>
      <c r="N552" s="4">
        <v>341</v>
      </c>
      <c r="O552" s="5">
        <v>42588</v>
      </c>
      <c r="P552" s="6" t="s">
        <v>94</v>
      </c>
    </row>
    <row r="553" spans="2:16" s="16" customFormat="1" x14ac:dyDescent="0.25">
      <c r="B553" s="4">
        <v>526</v>
      </c>
      <c r="C553" s="5">
        <v>42589</v>
      </c>
      <c r="D553" s="6" t="s">
        <v>10</v>
      </c>
      <c r="E553" s="6" t="s">
        <v>766</v>
      </c>
      <c r="F553" s="7">
        <f>H553/1.16</f>
        <v>947.41379310344837</v>
      </c>
      <c r="G553" s="7">
        <f>F553*0.16</f>
        <v>151.58620689655174</v>
      </c>
      <c r="H553" s="7">
        <v>1099</v>
      </c>
      <c r="I553" s="4" t="s">
        <v>48</v>
      </c>
      <c r="J553" s="8" t="s">
        <v>14</v>
      </c>
      <c r="K553" s="4">
        <v>60316070068188</v>
      </c>
      <c r="L553" s="4">
        <v>2</v>
      </c>
      <c r="M553" s="4">
        <v>3100</v>
      </c>
      <c r="N553" s="4">
        <v>314</v>
      </c>
      <c r="O553" s="5">
        <v>42588</v>
      </c>
      <c r="P553" s="6" t="s">
        <v>94</v>
      </c>
    </row>
    <row r="554" spans="2:16" s="16" customFormat="1" x14ac:dyDescent="0.25">
      <c r="B554" s="4">
        <v>527</v>
      </c>
      <c r="C554" s="5">
        <v>42591</v>
      </c>
      <c r="D554" s="6" t="s">
        <v>15</v>
      </c>
      <c r="E554" s="6" t="s">
        <v>767</v>
      </c>
      <c r="F554" s="7">
        <v>18861.03</v>
      </c>
      <c r="G554" s="7">
        <v>3017.76</v>
      </c>
      <c r="H554" s="7">
        <v>21878.79</v>
      </c>
      <c r="I554" s="4" t="s">
        <v>48</v>
      </c>
      <c r="J554" s="8" t="s">
        <v>768</v>
      </c>
      <c r="K554" s="4" t="s">
        <v>769</v>
      </c>
      <c r="L554" s="4">
        <v>4</v>
      </c>
      <c r="M554" s="4">
        <v>3500</v>
      </c>
      <c r="N554" s="4">
        <v>351</v>
      </c>
      <c r="O554" s="5">
        <v>42591</v>
      </c>
      <c r="P554" s="6" t="str">
        <f t="shared" ref="P554:P602" si="19">P545</f>
        <v>L.C.P. Delia Cecilia Alvarez Haro</v>
      </c>
    </row>
    <row r="555" spans="2:16" s="16" customFormat="1" x14ac:dyDescent="0.25">
      <c r="B555" s="4">
        <v>528</v>
      </c>
      <c r="C555" s="5">
        <v>42593</v>
      </c>
      <c r="D555" s="6" t="s">
        <v>15</v>
      </c>
      <c r="E555" s="6" t="s">
        <v>770</v>
      </c>
      <c r="F555" s="7">
        <v>900</v>
      </c>
      <c r="G555" s="7"/>
      <c r="H555" s="7">
        <v>900</v>
      </c>
      <c r="I555" s="4" t="s">
        <v>48</v>
      </c>
      <c r="J555" s="8" t="s">
        <v>771</v>
      </c>
      <c r="K555" s="4">
        <v>240</v>
      </c>
      <c r="L555" s="4">
        <v>4</v>
      </c>
      <c r="M555" s="4">
        <v>3500</v>
      </c>
      <c r="N555" s="4">
        <v>351</v>
      </c>
      <c r="O555" s="5">
        <v>42593</v>
      </c>
      <c r="P555" s="6" t="str">
        <f t="shared" si="19"/>
        <v>L.C.P. Delia Cecilia Alvarez Haro</v>
      </c>
    </row>
    <row r="556" spans="2:16" s="16" customFormat="1" x14ac:dyDescent="0.25">
      <c r="B556" s="4">
        <v>529</v>
      </c>
      <c r="C556" s="5">
        <v>42599</v>
      </c>
      <c r="D556" s="6" t="s">
        <v>15</v>
      </c>
      <c r="E556" s="6" t="s">
        <v>772</v>
      </c>
      <c r="F556" s="7">
        <v>1092.5</v>
      </c>
      <c r="G556" s="7">
        <v>174.8</v>
      </c>
      <c r="H556" s="7">
        <v>1267.3</v>
      </c>
      <c r="I556" s="4" t="s">
        <v>48</v>
      </c>
      <c r="J556" s="8" t="s">
        <v>26</v>
      </c>
      <c r="K556" s="4" t="s">
        <v>773</v>
      </c>
      <c r="L556" s="4">
        <v>4</v>
      </c>
      <c r="M556" s="4">
        <v>2400</v>
      </c>
      <c r="N556" s="4">
        <v>246</v>
      </c>
      <c r="O556" s="5">
        <v>42599</v>
      </c>
      <c r="P556" s="6" t="str">
        <f t="shared" si="19"/>
        <v>L.C.P. Delia Cecilia Alvarez Haro</v>
      </c>
    </row>
    <row r="557" spans="2:16" s="16" customFormat="1" x14ac:dyDescent="0.25">
      <c r="B557" s="4">
        <v>530</v>
      </c>
      <c r="C557" s="5">
        <v>42599</v>
      </c>
      <c r="D557" s="6" t="s">
        <v>15</v>
      </c>
      <c r="E557" s="6" t="s">
        <v>774</v>
      </c>
      <c r="F557" s="7">
        <v>45789.75</v>
      </c>
      <c r="G557" s="7">
        <v>7326.36</v>
      </c>
      <c r="H557" s="7">
        <v>53116.11</v>
      </c>
      <c r="I557" s="4" t="s">
        <v>48</v>
      </c>
      <c r="J557" s="8" t="s">
        <v>26</v>
      </c>
      <c r="K557" s="4" t="s">
        <v>775</v>
      </c>
      <c r="L557" s="4">
        <v>4</v>
      </c>
      <c r="M557" s="4">
        <v>2400</v>
      </c>
      <c r="N557" s="4">
        <v>249</v>
      </c>
      <c r="O557" s="5">
        <v>42599</v>
      </c>
      <c r="P557" s="6" t="str">
        <f t="shared" si="19"/>
        <v>L.C.P. Delia Cecilia Alvarez Haro</v>
      </c>
    </row>
    <row r="558" spans="2:16" s="16" customFormat="1" x14ac:dyDescent="0.25">
      <c r="B558" s="4">
        <v>531</v>
      </c>
      <c r="C558" s="5">
        <v>42599</v>
      </c>
      <c r="D558" s="6" t="s">
        <v>15</v>
      </c>
      <c r="E558" s="6" t="s">
        <v>776</v>
      </c>
      <c r="F558" s="7">
        <v>10489.57</v>
      </c>
      <c r="G558" s="7">
        <v>1678.33</v>
      </c>
      <c r="H558" s="7">
        <v>12167.9</v>
      </c>
      <c r="I558" s="4" t="s">
        <v>48</v>
      </c>
      <c r="J558" s="8" t="s">
        <v>26</v>
      </c>
      <c r="K558" s="4" t="s">
        <v>777</v>
      </c>
      <c r="L558" s="4">
        <v>4</v>
      </c>
      <c r="M558" s="4">
        <v>2400</v>
      </c>
      <c r="N558" s="4">
        <v>249</v>
      </c>
      <c r="O558" s="5">
        <v>42600</v>
      </c>
      <c r="P558" s="6" t="str">
        <f t="shared" si="19"/>
        <v>L.C.P. Delia Cecilia Alvarez Haro</v>
      </c>
    </row>
    <row r="559" spans="2:16" s="16" customFormat="1" x14ac:dyDescent="0.25">
      <c r="B559" s="4">
        <v>532</v>
      </c>
      <c r="C559" s="5">
        <v>42598</v>
      </c>
      <c r="D559" s="6" t="s">
        <v>15</v>
      </c>
      <c r="E559" s="6" t="s">
        <v>778</v>
      </c>
      <c r="F559" s="7">
        <v>86950</v>
      </c>
      <c r="G559" s="7">
        <v>13912</v>
      </c>
      <c r="H559" s="7">
        <v>100862</v>
      </c>
      <c r="I559" s="4" t="s">
        <v>48</v>
      </c>
      <c r="J559" s="8" t="s">
        <v>753</v>
      </c>
      <c r="K559" s="4">
        <v>1088</v>
      </c>
      <c r="L559" s="4">
        <v>4</v>
      </c>
      <c r="M559" s="4">
        <v>3500</v>
      </c>
      <c r="N559" s="4">
        <v>351</v>
      </c>
      <c r="O559" s="5">
        <v>42600</v>
      </c>
      <c r="P559" s="6" t="str">
        <f t="shared" si="19"/>
        <v>L.C.P. Delia Cecilia Alvarez Haro</v>
      </c>
    </row>
    <row r="560" spans="2:16" s="16" customFormat="1" x14ac:dyDescent="0.25">
      <c r="B560" s="4">
        <v>533</v>
      </c>
      <c r="C560" s="5">
        <v>42598</v>
      </c>
      <c r="D560" s="6" t="s">
        <v>15</v>
      </c>
      <c r="E560" s="6" t="s">
        <v>779</v>
      </c>
      <c r="F560" s="7">
        <v>24500</v>
      </c>
      <c r="G560" s="7">
        <v>3920</v>
      </c>
      <c r="H560" s="7">
        <v>28420</v>
      </c>
      <c r="I560" s="4" t="s">
        <v>48</v>
      </c>
      <c r="J560" s="8" t="s">
        <v>753</v>
      </c>
      <c r="K560" s="4">
        <v>1089</v>
      </c>
      <c r="L560" s="4">
        <v>4</v>
      </c>
      <c r="M560" s="4">
        <v>3500</v>
      </c>
      <c r="N560" s="4">
        <v>351</v>
      </c>
      <c r="O560" s="5">
        <v>42600</v>
      </c>
      <c r="P560" s="6" t="str">
        <f>P559</f>
        <v>L.C.P. Delia Cecilia Alvarez Haro</v>
      </c>
    </row>
    <row r="561" spans="2:16" s="16" customFormat="1" x14ac:dyDescent="0.25">
      <c r="B561" s="4">
        <v>534</v>
      </c>
      <c r="C561" s="5">
        <v>42598</v>
      </c>
      <c r="D561" s="6" t="s">
        <v>15</v>
      </c>
      <c r="E561" s="6" t="s">
        <v>780</v>
      </c>
      <c r="F561" s="7">
        <v>7500</v>
      </c>
      <c r="G561" s="7">
        <v>1200</v>
      </c>
      <c r="H561" s="7">
        <v>8700</v>
      </c>
      <c r="I561" s="4" t="s">
        <v>48</v>
      </c>
      <c r="J561" s="8" t="s">
        <v>753</v>
      </c>
      <c r="K561" s="4">
        <v>1090</v>
      </c>
      <c r="L561" s="4">
        <v>4</v>
      </c>
      <c r="M561" s="4">
        <v>3500</v>
      </c>
      <c r="N561" s="4">
        <v>351</v>
      </c>
      <c r="O561" s="5">
        <v>42600</v>
      </c>
      <c r="P561" s="6" t="str">
        <f>P560</f>
        <v>L.C.P. Delia Cecilia Alvarez Haro</v>
      </c>
    </row>
    <row r="562" spans="2:16" s="16" customFormat="1" x14ac:dyDescent="0.25">
      <c r="B562" s="4">
        <v>535</v>
      </c>
      <c r="C562" s="5">
        <v>42600</v>
      </c>
      <c r="D562" s="6" t="s">
        <v>15</v>
      </c>
      <c r="E562" s="6" t="s">
        <v>781</v>
      </c>
      <c r="F562" s="7">
        <v>11588</v>
      </c>
      <c r="G562" s="7"/>
      <c r="H562" s="7">
        <v>11588</v>
      </c>
      <c r="I562" s="4" t="s">
        <v>48</v>
      </c>
      <c r="J562" s="8" t="s">
        <v>35</v>
      </c>
      <c r="K562" s="4"/>
      <c r="L562" s="4">
        <v>2</v>
      </c>
      <c r="M562" s="4">
        <v>3900</v>
      </c>
      <c r="N562" s="4">
        <v>392</v>
      </c>
      <c r="O562" s="5">
        <v>42600</v>
      </c>
      <c r="P562" s="6" t="str">
        <f>P561</f>
        <v>L.C.P. Delia Cecilia Alvarez Haro</v>
      </c>
    </row>
    <row r="563" spans="2:16" s="16" customFormat="1" x14ac:dyDescent="0.25">
      <c r="B563" s="4">
        <v>536</v>
      </c>
      <c r="C563" s="5">
        <v>42572</v>
      </c>
      <c r="D563" s="6" t="s">
        <v>15</v>
      </c>
      <c r="E563" s="6" t="s">
        <v>782</v>
      </c>
      <c r="F563" s="7">
        <f t="shared" ref="F563:F583" si="20">H563/1.16</f>
        <v>6307.7586206896558</v>
      </c>
      <c r="G563" s="7">
        <f t="shared" ref="G563:G583" si="21">F563*0.16</f>
        <v>1009.241379310345</v>
      </c>
      <c r="H563" s="7">
        <v>7317</v>
      </c>
      <c r="I563" s="4" t="s">
        <v>48</v>
      </c>
      <c r="J563" s="8" t="s">
        <v>669</v>
      </c>
      <c r="K563" s="4" t="s">
        <v>783</v>
      </c>
      <c r="L563" s="4">
        <v>4</v>
      </c>
      <c r="M563" s="4">
        <v>3100</v>
      </c>
      <c r="N563" s="4">
        <v>311</v>
      </c>
      <c r="O563" s="5">
        <v>42600</v>
      </c>
      <c r="P563" s="6" t="str">
        <f t="shared" si="19"/>
        <v>L.C.P. Delia Cecilia Alvarez Haro</v>
      </c>
    </row>
    <row r="564" spans="2:16" s="16" customFormat="1" x14ac:dyDescent="0.25">
      <c r="B564" s="4">
        <v>537</v>
      </c>
      <c r="C564" s="5">
        <v>42584</v>
      </c>
      <c r="D564" s="6" t="s">
        <v>15</v>
      </c>
      <c r="E564" s="6" t="s">
        <v>784</v>
      </c>
      <c r="F564" s="7">
        <f t="shared" si="20"/>
        <v>27368.103448275862</v>
      </c>
      <c r="G564" s="7">
        <f t="shared" si="21"/>
        <v>4378.8965517241377</v>
      </c>
      <c r="H564" s="7">
        <v>31747</v>
      </c>
      <c r="I564" s="4" t="s">
        <v>48</v>
      </c>
      <c r="J564" s="34" t="s">
        <v>669</v>
      </c>
      <c r="K564" s="4" t="s">
        <v>785</v>
      </c>
      <c r="L564" s="4">
        <v>4</v>
      </c>
      <c r="M564" s="4">
        <v>3100</v>
      </c>
      <c r="N564" s="4">
        <v>311</v>
      </c>
      <c r="O564" s="5">
        <v>42600</v>
      </c>
      <c r="P564" s="6" t="str">
        <f t="shared" si="19"/>
        <v>L.C.P. Delia Cecilia Alvarez Haro</v>
      </c>
    </row>
    <row r="565" spans="2:16" s="16" customFormat="1" x14ac:dyDescent="0.25">
      <c r="B565" s="4">
        <v>538</v>
      </c>
      <c r="C565" s="5">
        <v>42584</v>
      </c>
      <c r="D565" s="6" t="s">
        <v>15</v>
      </c>
      <c r="E565" s="6" t="s">
        <v>786</v>
      </c>
      <c r="F565" s="7">
        <f t="shared" si="20"/>
        <v>9587.9310344827591</v>
      </c>
      <c r="G565" s="7">
        <f t="shared" si="21"/>
        <v>1534.0689655172414</v>
      </c>
      <c r="H565" s="7">
        <v>11122</v>
      </c>
      <c r="I565" s="4" t="s">
        <v>48</v>
      </c>
      <c r="J565" s="34" t="s">
        <v>669</v>
      </c>
      <c r="K565" s="4" t="s">
        <v>787</v>
      </c>
      <c r="L565" s="4">
        <v>4</v>
      </c>
      <c r="M565" s="4">
        <v>3100</v>
      </c>
      <c r="N565" s="4">
        <v>311</v>
      </c>
      <c r="O565" s="5">
        <v>42600</v>
      </c>
      <c r="P565" s="6" t="str">
        <f t="shared" si="19"/>
        <v>L.C.P. Delia Cecilia Alvarez Haro</v>
      </c>
    </row>
    <row r="566" spans="2:16" s="16" customFormat="1" x14ac:dyDescent="0.25">
      <c r="B566" s="4">
        <v>539</v>
      </c>
      <c r="C566" s="5">
        <v>42584</v>
      </c>
      <c r="D566" s="6" t="s">
        <v>15</v>
      </c>
      <c r="E566" s="6" t="s">
        <v>750</v>
      </c>
      <c r="F566" s="7">
        <f t="shared" si="20"/>
        <v>2747.4137931034484</v>
      </c>
      <c r="G566" s="7">
        <f t="shared" si="21"/>
        <v>439.58620689655174</v>
      </c>
      <c r="H566" s="7">
        <v>3187</v>
      </c>
      <c r="I566" s="4" t="s">
        <v>48</v>
      </c>
      <c r="J566" s="34" t="s">
        <v>669</v>
      </c>
      <c r="K566" s="4" t="s">
        <v>788</v>
      </c>
      <c r="L566" s="4">
        <v>4</v>
      </c>
      <c r="M566" s="4">
        <v>3100</v>
      </c>
      <c r="N566" s="4">
        <v>311</v>
      </c>
      <c r="O566" s="5">
        <v>42600</v>
      </c>
      <c r="P566" s="6" t="str">
        <f t="shared" si="19"/>
        <v>L.C.P. Delia Cecilia Alvarez Haro</v>
      </c>
    </row>
    <row r="567" spans="2:16" s="16" customFormat="1" x14ac:dyDescent="0.25">
      <c r="B567" s="4">
        <v>540</v>
      </c>
      <c r="C567" s="5">
        <v>42587</v>
      </c>
      <c r="D567" s="6" t="s">
        <v>15</v>
      </c>
      <c r="E567" s="6" t="s">
        <v>707</v>
      </c>
      <c r="F567" s="7">
        <f t="shared" si="20"/>
        <v>4190.5172413793107</v>
      </c>
      <c r="G567" s="7">
        <f t="shared" si="21"/>
        <v>670.48275862068976</v>
      </c>
      <c r="H567" s="7">
        <v>4861</v>
      </c>
      <c r="I567" s="4" t="s">
        <v>48</v>
      </c>
      <c r="J567" s="34" t="s">
        <v>669</v>
      </c>
      <c r="K567" s="4" t="s">
        <v>789</v>
      </c>
      <c r="L567" s="4">
        <v>4</v>
      </c>
      <c r="M567" s="4">
        <v>3100</v>
      </c>
      <c r="N567" s="4">
        <v>311</v>
      </c>
      <c r="O567" s="5">
        <v>42600</v>
      </c>
      <c r="P567" s="6" t="str">
        <f t="shared" si="19"/>
        <v>L.C.P. Delia Cecilia Alvarez Haro</v>
      </c>
    </row>
    <row r="568" spans="2:16" s="16" customFormat="1" x14ac:dyDescent="0.25">
      <c r="B568" s="4">
        <v>541</v>
      </c>
      <c r="C568" s="5">
        <v>42587</v>
      </c>
      <c r="D568" s="6" t="s">
        <v>15</v>
      </c>
      <c r="E568" s="6" t="s">
        <v>790</v>
      </c>
      <c r="F568" s="7">
        <f t="shared" si="20"/>
        <v>3821.5517241379312</v>
      </c>
      <c r="G568" s="7">
        <f t="shared" si="21"/>
        <v>611.44827586206895</v>
      </c>
      <c r="H568" s="7">
        <v>4433</v>
      </c>
      <c r="I568" s="4" t="s">
        <v>48</v>
      </c>
      <c r="J568" s="34" t="s">
        <v>669</v>
      </c>
      <c r="K568" s="4" t="s">
        <v>791</v>
      </c>
      <c r="L568" s="4">
        <v>4</v>
      </c>
      <c r="M568" s="4">
        <v>3100</v>
      </c>
      <c r="N568" s="4">
        <v>311</v>
      </c>
      <c r="O568" s="5">
        <v>42600</v>
      </c>
      <c r="P568" s="6" t="str">
        <f t="shared" si="19"/>
        <v>L.C.P. Delia Cecilia Alvarez Haro</v>
      </c>
    </row>
    <row r="569" spans="2:16" s="16" customFormat="1" x14ac:dyDescent="0.25">
      <c r="B569" s="4">
        <v>542</v>
      </c>
      <c r="C569" s="5">
        <v>42587</v>
      </c>
      <c r="D569" s="6" t="s">
        <v>15</v>
      </c>
      <c r="E569" s="6" t="s">
        <v>792</v>
      </c>
      <c r="F569" s="7">
        <f t="shared" si="20"/>
        <v>1079.3103448275863</v>
      </c>
      <c r="G569" s="7">
        <f t="shared" si="21"/>
        <v>172.68965517241381</v>
      </c>
      <c r="H569" s="7">
        <v>1252</v>
      </c>
      <c r="I569" s="4" t="s">
        <v>48</v>
      </c>
      <c r="J569" s="34" t="s">
        <v>669</v>
      </c>
      <c r="K569" s="4" t="s">
        <v>793</v>
      </c>
      <c r="L569" s="4">
        <v>4</v>
      </c>
      <c r="M569" s="4">
        <v>3100</v>
      </c>
      <c r="N569" s="4">
        <v>311</v>
      </c>
      <c r="O569" s="5">
        <v>42600</v>
      </c>
      <c r="P569" s="6" t="str">
        <f t="shared" si="19"/>
        <v>L.C.P. Delia Cecilia Alvarez Haro</v>
      </c>
    </row>
    <row r="570" spans="2:16" s="16" customFormat="1" x14ac:dyDescent="0.25">
      <c r="B570" s="4">
        <v>543</v>
      </c>
      <c r="C570" s="5">
        <v>42601</v>
      </c>
      <c r="D570" s="6" t="s">
        <v>15</v>
      </c>
      <c r="E570" s="6" t="s">
        <v>794</v>
      </c>
      <c r="F570" s="7">
        <f t="shared" si="20"/>
        <v>525</v>
      </c>
      <c r="G570" s="7">
        <f t="shared" si="21"/>
        <v>84</v>
      </c>
      <c r="H570" s="7">
        <v>609</v>
      </c>
      <c r="I570" s="4" t="s">
        <v>23</v>
      </c>
      <c r="J570" s="34" t="s">
        <v>47</v>
      </c>
      <c r="K570" s="4">
        <v>3780</v>
      </c>
      <c r="L570" s="4">
        <v>4</v>
      </c>
      <c r="M570" s="4">
        <v>2900</v>
      </c>
      <c r="N570" s="4">
        <v>291</v>
      </c>
      <c r="O570" s="5">
        <v>42601</v>
      </c>
      <c r="P570" s="6" t="str">
        <f t="shared" si="19"/>
        <v>L.C.P. Delia Cecilia Alvarez Haro</v>
      </c>
    </row>
    <row r="571" spans="2:16" s="16" customFormat="1" x14ac:dyDescent="0.25">
      <c r="B571" s="4">
        <v>544</v>
      </c>
      <c r="C571" s="5">
        <v>42601</v>
      </c>
      <c r="D571" s="6" t="s">
        <v>15</v>
      </c>
      <c r="E571" s="6" t="s">
        <v>795</v>
      </c>
      <c r="F571" s="7">
        <f t="shared" si="20"/>
        <v>800</v>
      </c>
      <c r="G571" s="7">
        <f t="shared" si="21"/>
        <v>128</v>
      </c>
      <c r="H571" s="7">
        <v>928</v>
      </c>
      <c r="I571" s="4" t="s">
        <v>23</v>
      </c>
      <c r="J571" s="34" t="s">
        <v>796</v>
      </c>
      <c r="K571" s="4">
        <v>8748</v>
      </c>
      <c r="L571" s="4">
        <v>4</v>
      </c>
      <c r="M571" s="4">
        <v>3500</v>
      </c>
      <c r="N571" s="4">
        <v>355</v>
      </c>
      <c r="O571" s="5">
        <v>42601</v>
      </c>
      <c r="P571" s="6" t="str">
        <f t="shared" si="19"/>
        <v>L.C.P. Delia Cecilia Alvarez Haro</v>
      </c>
    </row>
    <row r="572" spans="2:16" s="16" customFormat="1" x14ac:dyDescent="0.25">
      <c r="B572" s="4">
        <v>545</v>
      </c>
      <c r="C572" s="5">
        <v>42584</v>
      </c>
      <c r="D572" s="6" t="s">
        <v>15</v>
      </c>
      <c r="E572" s="6" t="s">
        <v>703</v>
      </c>
      <c r="F572" s="7">
        <f t="shared" si="20"/>
        <v>15468.103448275862</v>
      </c>
      <c r="G572" s="7">
        <f t="shared" si="21"/>
        <v>2474.8965517241381</v>
      </c>
      <c r="H572" s="7">
        <v>17943</v>
      </c>
      <c r="I572" s="4" t="s">
        <v>48</v>
      </c>
      <c r="J572" s="34" t="s">
        <v>669</v>
      </c>
      <c r="K572" s="4" t="s">
        <v>797</v>
      </c>
      <c r="L572" s="4">
        <v>4</v>
      </c>
      <c r="M572" s="4">
        <v>3100</v>
      </c>
      <c r="N572" s="4">
        <v>311</v>
      </c>
      <c r="O572" s="5">
        <v>42601</v>
      </c>
      <c r="P572" s="6" t="str">
        <f t="shared" si="19"/>
        <v>L.C.P. Delia Cecilia Alvarez Haro</v>
      </c>
    </row>
    <row r="573" spans="2:16" s="16" customFormat="1" x14ac:dyDescent="0.25">
      <c r="B573" s="4">
        <v>546</v>
      </c>
      <c r="C573" s="5">
        <v>42587</v>
      </c>
      <c r="D573" s="6" t="s">
        <v>15</v>
      </c>
      <c r="E573" s="6" t="s">
        <v>798</v>
      </c>
      <c r="F573" s="7">
        <f t="shared" si="20"/>
        <v>4956.8965517241386</v>
      </c>
      <c r="G573" s="7">
        <f t="shared" si="21"/>
        <v>793.10344827586221</v>
      </c>
      <c r="H573" s="7">
        <v>5750</v>
      </c>
      <c r="I573" s="4" t="s">
        <v>48</v>
      </c>
      <c r="J573" s="34" t="s">
        <v>669</v>
      </c>
      <c r="K573" s="4" t="s">
        <v>799</v>
      </c>
      <c r="L573" s="4">
        <v>4</v>
      </c>
      <c r="M573" s="4">
        <v>3100</v>
      </c>
      <c r="N573" s="4">
        <v>311</v>
      </c>
      <c r="O573" s="5">
        <v>42601</v>
      </c>
      <c r="P573" s="6" t="str">
        <f t="shared" si="19"/>
        <v>L.C.P. Delia Cecilia Alvarez Haro</v>
      </c>
    </row>
    <row r="574" spans="2:16" s="16" customFormat="1" x14ac:dyDescent="0.25">
      <c r="B574" s="4">
        <v>547</v>
      </c>
      <c r="C574" s="5">
        <v>42587</v>
      </c>
      <c r="D574" s="6" t="s">
        <v>15</v>
      </c>
      <c r="E574" s="6" t="s">
        <v>713</v>
      </c>
      <c r="F574" s="7">
        <f t="shared" si="20"/>
        <v>4846.5517241379312</v>
      </c>
      <c r="G574" s="7">
        <f t="shared" si="21"/>
        <v>775.44827586206895</v>
      </c>
      <c r="H574" s="7">
        <v>5622</v>
      </c>
      <c r="I574" s="4" t="s">
        <v>48</v>
      </c>
      <c r="J574" s="34" t="s">
        <v>669</v>
      </c>
      <c r="K574" s="4" t="s">
        <v>800</v>
      </c>
      <c r="L574" s="4">
        <v>4</v>
      </c>
      <c r="M574" s="4">
        <v>3100</v>
      </c>
      <c r="N574" s="4">
        <v>311</v>
      </c>
      <c r="O574" s="5">
        <v>42601</v>
      </c>
      <c r="P574" s="6" t="str">
        <f t="shared" si="19"/>
        <v>L.C.P. Delia Cecilia Alvarez Haro</v>
      </c>
    </row>
    <row r="575" spans="2:16" s="16" customFormat="1" x14ac:dyDescent="0.25">
      <c r="B575" s="4">
        <v>548</v>
      </c>
      <c r="C575" s="5">
        <v>42606</v>
      </c>
      <c r="D575" s="6" t="s">
        <v>15</v>
      </c>
      <c r="E575" s="6" t="s">
        <v>801</v>
      </c>
      <c r="F575" s="7">
        <f t="shared" si="20"/>
        <v>413.80172413793105</v>
      </c>
      <c r="G575" s="7">
        <f t="shared" si="21"/>
        <v>66.208275862068973</v>
      </c>
      <c r="H575" s="7">
        <v>480.01</v>
      </c>
      <c r="I575" s="4" t="s">
        <v>48</v>
      </c>
      <c r="J575" s="34" t="s">
        <v>802</v>
      </c>
      <c r="K575" s="4">
        <v>8748</v>
      </c>
      <c r="L575" s="4">
        <v>4</v>
      </c>
      <c r="M575" s="4">
        <v>2100</v>
      </c>
      <c r="N575" s="4">
        <v>211</v>
      </c>
      <c r="O575" s="5">
        <v>42606</v>
      </c>
      <c r="P575" s="6" t="str">
        <f t="shared" si="19"/>
        <v>L.C.P. Delia Cecilia Alvarez Haro</v>
      </c>
    </row>
    <row r="576" spans="2:16" s="16" customFormat="1" x14ac:dyDescent="0.25">
      <c r="B576" s="4">
        <v>549</v>
      </c>
      <c r="C576" s="5">
        <v>42606</v>
      </c>
      <c r="D576" s="6" t="s">
        <v>15</v>
      </c>
      <c r="E576" s="6" t="s">
        <v>803</v>
      </c>
      <c r="F576" s="7">
        <f t="shared" si="20"/>
        <v>301.72413793103448</v>
      </c>
      <c r="G576" s="7">
        <f t="shared" si="21"/>
        <v>48.275862068965516</v>
      </c>
      <c r="H576" s="7">
        <v>350</v>
      </c>
      <c r="I576" s="4" t="s">
        <v>48</v>
      </c>
      <c r="J576" s="34" t="s">
        <v>804</v>
      </c>
      <c r="K576" s="4">
        <v>3263</v>
      </c>
      <c r="L576" s="4">
        <v>4</v>
      </c>
      <c r="M576" s="4">
        <v>3300</v>
      </c>
      <c r="N576" s="4">
        <v>339</v>
      </c>
      <c r="O576" s="5">
        <v>42606</v>
      </c>
      <c r="P576" s="6" t="str">
        <f t="shared" si="19"/>
        <v>L.C.P. Delia Cecilia Alvarez Haro</v>
      </c>
    </row>
    <row r="577" spans="2:16" s="16" customFormat="1" x14ac:dyDescent="0.25">
      <c r="B577" s="4">
        <v>550</v>
      </c>
      <c r="C577" s="5">
        <v>42587</v>
      </c>
      <c r="D577" s="6" t="s">
        <v>15</v>
      </c>
      <c r="E577" s="6" t="s">
        <v>805</v>
      </c>
      <c r="F577" s="7">
        <f t="shared" si="20"/>
        <v>13432.758620689656</v>
      </c>
      <c r="G577" s="7">
        <f t="shared" si="21"/>
        <v>2149.2413793103451</v>
      </c>
      <c r="H577" s="7">
        <v>15582</v>
      </c>
      <c r="I577" s="4" t="s">
        <v>48</v>
      </c>
      <c r="J577" s="34" t="s">
        <v>669</v>
      </c>
      <c r="K577" s="4" t="s">
        <v>806</v>
      </c>
      <c r="L577" s="4">
        <v>4</v>
      </c>
      <c r="M577" s="4">
        <v>3100</v>
      </c>
      <c r="N577" s="4">
        <v>311</v>
      </c>
      <c r="O577" s="5">
        <v>42607</v>
      </c>
      <c r="P577" s="6" t="str">
        <f t="shared" si="19"/>
        <v>L.C.P. Delia Cecilia Alvarez Haro</v>
      </c>
    </row>
    <row r="578" spans="2:16" s="16" customFormat="1" x14ac:dyDescent="0.25">
      <c r="B578" s="4">
        <v>551</v>
      </c>
      <c r="C578" s="5">
        <v>42584</v>
      </c>
      <c r="D578" s="6" t="s">
        <v>15</v>
      </c>
      <c r="E578" s="6" t="s">
        <v>701</v>
      </c>
      <c r="F578" s="7">
        <f t="shared" si="20"/>
        <v>34936.206896551725</v>
      </c>
      <c r="G578" s="7">
        <f t="shared" si="21"/>
        <v>5589.7931034482763</v>
      </c>
      <c r="H578" s="7">
        <v>40526</v>
      </c>
      <c r="I578" s="4" t="s">
        <v>48</v>
      </c>
      <c r="J578" s="34" t="s">
        <v>669</v>
      </c>
      <c r="K578" s="4" t="s">
        <v>807</v>
      </c>
      <c r="L578" s="4">
        <v>4</v>
      </c>
      <c r="M578" s="4">
        <v>3100</v>
      </c>
      <c r="N578" s="4">
        <v>311</v>
      </c>
      <c r="O578" s="5">
        <v>42608</v>
      </c>
      <c r="P578" s="6" t="str">
        <f t="shared" si="19"/>
        <v>L.C.P. Delia Cecilia Alvarez Haro</v>
      </c>
    </row>
    <row r="579" spans="2:16" s="16" customFormat="1" x14ac:dyDescent="0.25">
      <c r="B579" s="4">
        <v>552</v>
      </c>
      <c r="C579" s="5">
        <v>42587</v>
      </c>
      <c r="D579" s="6" t="s">
        <v>15</v>
      </c>
      <c r="E579" s="6" t="s">
        <v>808</v>
      </c>
      <c r="F579" s="7">
        <f t="shared" si="20"/>
        <v>15144.827586206897</v>
      </c>
      <c r="G579" s="7">
        <f t="shared" si="21"/>
        <v>2423.1724137931037</v>
      </c>
      <c r="H579" s="7">
        <v>17568</v>
      </c>
      <c r="I579" s="4" t="s">
        <v>48</v>
      </c>
      <c r="J579" s="34" t="s">
        <v>669</v>
      </c>
      <c r="K579" s="4" t="s">
        <v>809</v>
      </c>
      <c r="L579" s="4">
        <v>4</v>
      </c>
      <c r="M579" s="4">
        <v>3100</v>
      </c>
      <c r="N579" s="4">
        <v>311</v>
      </c>
      <c r="O579" s="5">
        <v>42608</v>
      </c>
      <c r="P579" s="6" t="str">
        <f t="shared" si="19"/>
        <v>L.C.P. Delia Cecilia Alvarez Haro</v>
      </c>
    </row>
    <row r="580" spans="2:16" s="16" customFormat="1" x14ac:dyDescent="0.25">
      <c r="B580" s="4">
        <v>553</v>
      </c>
      <c r="C580" s="5">
        <v>42584</v>
      </c>
      <c r="D580" s="6" t="s">
        <v>15</v>
      </c>
      <c r="E580" s="6" t="s">
        <v>810</v>
      </c>
      <c r="F580" s="7">
        <f t="shared" si="20"/>
        <v>29308.620689655174</v>
      </c>
      <c r="G580" s="7">
        <f t="shared" si="21"/>
        <v>4689.3793103448279</v>
      </c>
      <c r="H580" s="7">
        <v>33998</v>
      </c>
      <c r="I580" s="4" t="s">
        <v>48</v>
      </c>
      <c r="J580" s="34" t="s">
        <v>669</v>
      </c>
      <c r="K580" s="4" t="s">
        <v>811</v>
      </c>
      <c r="L580" s="4">
        <v>4</v>
      </c>
      <c r="M580" s="4">
        <v>3100</v>
      </c>
      <c r="N580" s="4">
        <v>311</v>
      </c>
      <c r="O580" s="5">
        <v>42608</v>
      </c>
      <c r="P580" s="6" t="str">
        <f t="shared" si="19"/>
        <v>L.C.P. Delia Cecilia Alvarez Haro</v>
      </c>
    </row>
    <row r="581" spans="2:16" s="16" customFormat="1" x14ac:dyDescent="0.25">
      <c r="B581" s="4">
        <v>554</v>
      </c>
      <c r="C581" s="5">
        <v>42587</v>
      </c>
      <c r="D581" s="6" t="s">
        <v>15</v>
      </c>
      <c r="E581" s="6" t="s">
        <v>812</v>
      </c>
      <c r="F581" s="7">
        <f t="shared" si="20"/>
        <v>29236.206896551725</v>
      </c>
      <c r="G581" s="7">
        <f t="shared" si="21"/>
        <v>4677.7931034482763</v>
      </c>
      <c r="H581" s="7">
        <v>33914</v>
      </c>
      <c r="I581" s="4" t="s">
        <v>48</v>
      </c>
      <c r="J581" s="34" t="s">
        <v>669</v>
      </c>
      <c r="K581" s="4" t="s">
        <v>813</v>
      </c>
      <c r="L581" s="4">
        <v>4</v>
      </c>
      <c r="M581" s="4">
        <v>3100</v>
      </c>
      <c r="N581" s="4">
        <v>311</v>
      </c>
      <c r="O581" s="5">
        <v>42608</v>
      </c>
      <c r="P581" s="6" t="str">
        <f t="shared" si="19"/>
        <v>L.C.P. Delia Cecilia Alvarez Haro</v>
      </c>
    </row>
    <row r="582" spans="2:16" s="16" customFormat="1" x14ac:dyDescent="0.25">
      <c r="B582" s="4">
        <v>555</v>
      </c>
      <c r="C582" s="5">
        <v>42598</v>
      </c>
      <c r="D582" s="6" t="s">
        <v>15</v>
      </c>
      <c r="E582" s="6" t="s">
        <v>814</v>
      </c>
      <c r="F582" s="7">
        <f t="shared" si="20"/>
        <v>9666.3793103448279</v>
      </c>
      <c r="G582" s="7">
        <f t="shared" si="21"/>
        <v>1546.6206896551726</v>
      </c>
      <c r="H582" s="7">
        <v>11213</v>
      </c>
      <c r="I582" s="4" t="s">
        <v>48</v>
      </c>
      <c r="J582" s="34" t="s">
        <v>669</v>
      </c>
      <c r="K582" s="4" t="s">
        <v>815</v>
      </c>
      <c r="L582" s="4">
        <v>4</v>
      </c>
      <c r="M582" s="4">
        <v>3100</v>
      </c>
      <c r="N582" s="4">
        <v>311</v>
      </c>
      <c r="O582" s="5">
        <v>42608</v>
      </c>
      <c r="P582" s="6" t="str">
        <f t="shared" si="19"/>
        <v>L.C.P. Delia Cecilia Alvarez Haro</v>
      </c>
    </row>
    <row r="583" spans="2:16" s="16" customFormat="1" x14ac:dyDescent="0.25">
      <c r="B583" s="4">
        <v>556</v>
      </c>
      <c r="C583" s="5">
        <v>42611</v>
      </c>
      <c r="D583" s="6" t="s">
        <v>15</v>
      </c>
      <c r="E583" s="6" t="s">
        <v>816</v>
      </c>
      <c r="F583" s="7">
        <f t="shared" si="20"/>
        <v>172.41379310344828</v>
      </c>
      <c r="G583" s="7">
        <f t="shared" si="21"/>
        <v>27.586206896551726</v>
      </c>
      <c r="H583" s="7">
        <v>200</v>
      </c>
      <c r="I583" s="4" t="s">
        <v>23</v>
      </c>
      <c r="J583" s="34" t="s">
        <v>41</v>
      </c>
      <c r="K583" s="4">
        <v>11197</v>
      </c>
      <c r="L583" s="4">
        <v>4</v>
      </c>
      <c r="M583" s="4">
        <v>3100</v>
      </c>
      <c r="N583" s="4">
        <v>311</v>
      </c>
      <c r="O583" s="5">
        <v>42611</v>
      </c>
      <c r="P583" s="6" t="str">
        <f t="shared" si="19"/>
        <v>L.C.P. Delia Cecilia Alvarez Haro</v>
      </c>
    </row>
    <row r="584" spans="2:16" s="16" customFormat="1" x14ac:dyDescent="0.25">
      <c r="B584" s="4">
        <v>557</v>
      </c>
      <c r="C584" s="5">
        <v>42613</v>
      </c>
      <c r="D584" s="6" t="s">
        <v>15</v>
      </c>
      <c r="E584" s="6" t="s">
        <v>817</v>
      </c>
      <c r="F584" s="7">
        <v>163.79</v>
      </c>
      <c r="G584" s="7">
        <v>26.21</v>
      </c>
      <c r="H584" s="7">
        <v>190</v>
      </c>
      <c r="I584" s="4" t="s">
        <v>23</v>
      </c>
      <c r="J584" s="34" t="s">
        <v>66</v>
      </c>
      <c r="K584" s="4">
        <v>4405</v>
      </c>
      <c r="L584" s="4">
        <v>4</v>
      </c>
      <c r="M584" s="4">
        <v>3500</v>
      </c>
      <c r="N584" s="4">
        <v>355</v>
      </c>
      <c r="O584" s="5">
        <v>42613</v>
      </c>
      <c r="P584" s="6" t="str">
        <f t="shared" si="19"/>
        <v>L.C.P. Delia Cecilia Alvarez Haro</v>
      </c>
    </row>
    <row r="585" spans="2:16" s="16" customFormat="1" x14ac:dyDescent="0.25">
      <c r="B585" s="4">
        <v>558</v>
      </c>
      <c r="C585" s="5">
        <v>42613</v>
      </c>
      <c r="D585" s="6" t="s">
        <v>10</v>
      </c>
      <c r="E585" s="6" t="s">
        <v>818</v>
      </c>
      <c r="F585" s="7"/>
      <c r="G585" s="7"/>
      <c r="H585" s="7">
        <v>8505</v>
      </c>
      <c r="I585" s="4" t="s">
        <v>48</v>
      </c>
      <c r="J585" s="34" t="s">
        <v>35</v>
      </c>
      <c r="K585" s="4"/>
      <c r="L585" s="4">
        <v>2</v>
      </c>
      <c r="M585" s="4">
        <v>3900</v>
      </c>
      <c r="N585" s="4">
        <v>399</v>
      </c>
      <c r="O585" s="5">
        <v>42613</v>
      </c>
      <c r="P585" s="6" t="str">
        <f t="shared" si="19"/>
        <v>L.C.P. Delia Cecilia Alvarez Haro</v>
      </c>
    </row>
    <row r="586" spans="2:16" s="16" customFormat="1" x14ac:dyDescent="0.25">
      <c r="B586" s="4">
        <v>559</v>
      </c>
      <c r="C586" s="5">
        <v>42613</v>
      </c>
      <c r="D586" s="6" t="s">
        <v>10</v>
      </c>
      <c r="E586" s="6" t="s">
        <v>818</v>
      </c>
      <c r="F586" s="7"/>
      <c r="G586" s="7"/>
      <c r="H586" s="7">
        <v>7692</v>
      </c>
      <c r="I586" s="4" t="s">
        <v>48</v>
      </c>
      <c r="J586" s="34" t="s">
        <v>35</v>
      </c>
      <c r="K586" s="4"/>
      <c r="L586" s="4">
        <v>2</v>
      </c>
      <c r="M586" s="4">
        <v>3900</v>
      </c>
      <c r="N586" s="4">
        <v>399</v>
      </c>
      <c r="O586" s="5">
        <v>42613</v>
      </c>
      <c r="P586" s="6" t="str">
        <f t="shared" si="19"/>
        <v>L.C.P. Delia Cecilia Alvarez Haro</v>
      </c>
    </row>
    <row r="587" spans="2:16" s="16" customFormat="1" x14ac:dyDescent="0.25">
      <c r="B587" s="4">
        <v>560</v>
      </c>
      <c r="C587" s="5">
        <v>42613</v>
      </c>
      <c r="D587" s="6" t="s">
        <v>10</v>
      </c>
      <c r="E587" s="6" t="s">
        <v>818</v>
      </c>
      <c r="F587" s="7"/>
      <c r="G587" s="7"/>
      <c r="H587" s="7">
        <v>7868</v>
      </c>
      <c r="I587" s="4" t="s">
        <v>48</v>
      </c>
      <c r="J587" s="34" t="s">
        <v>35</v>
      </c>
      <c r="K587" s="4"/>
      <c r="L587" s="4">
        <v>2</v>
      </c>
      <c r="M587" s="4">
        <v>3900</v>
      </c>
      <c r="N587" s="4">
        <v>399</v>
      </c>
      <c r="O587" s="5">
        <v>42613</v>
      </c>
      <c r="P587" s="6" t="str">
        <f t="shared" si="19"/>
        <v>L.C.P. Delia Cecilia Alvarez Haro</v>
      </c>
    </row>
    <row r="588" spans="2:16" s="16" customFormat="1" x14ac:dyDescent="0.25">
      <c r="B588" s="4">
        <v>561</v>
      </c>
      <c r="C588" s="5">
        <v>42613</v>
      </c>
      <c r="D588" s="6" t="s">
        <v>10</v>
      </c>
      <c r="E588" s="6" t="s">
        <v>818</v>
      </c>
      <c r="F588" s="7"/>
      <c r="G588" s="7"/>
      <c r="H588" s="7">
        <v>3564</v>
      </c>
      <c r="I588" s="4" t="s">
        <v>48</v>
      </c>
      <c r="J588" s="34" t="s">
        <v>35</v>
      </c>
      <c r="K588" s="4"/>
      <c r="L588" s="4">
        <v>2</v>
      </c>
      <c r="M588" s="4">
        <v>3900</v>
      </c>
      <c r="N588" s="4">
        <v>399</v>
      </c>
      <c r="O588" s="5">
        <v>42613</v>
      </c>
      <c r="P588" s="6" t="str">
        <f t="shared" si="19"/>
        <v>L.C.P. Delia Cecilia Alvarez Haro</v>
      </c>
    </row>
    <row r="589" spans="2:16" s="16" customFormat="1" x14ac:dyDescent="0.25">
      <c r="B589" s="4">
        <v>562</v>
      </c>
      <c r="C589" s="5">
        <v>42613</v>
      </c>
      <c r="D589" s="6" t="s">
        <v>10</v>
      </c>
      <c r="E589" s="6" t="s">
        <v>818</v>
      </c>
      <c r="F589" s="7"/>
      <c r="G589" s="7"/>
      <c r="H589" s="7">
        <v>3564</v>
      </c>
      <c r="I589" s="4" t="s">
        <v>48</v>
      </c>
      <c r="J589" s="34" t="s">
        <v>35</v>
      </c>
      <c r="K589" s="4"/>
      <c r="L589" s="4">
        <v>2</v>
      </c>
      <c r="M589" s="4">
        <v>3900</v>
      </c>
      <c r="N589" s="4">
        <v>399</v>
      </c>
      <c r="O589" s="5">
        <v>42613</v>
      </c>
      <c r="P589" s="6" t="str">
        <f t="shared" si="19"/>
        <v>L.C.P. Delia Cecilia Alvarez Haro</v>
      </c>
    </row>
    <row r="590" spans="2:16" s="16" customFormat="1" x14ac:dyDescent="0.25">
      <c r="B590" s="4">
        <v>563</v>
      </c>
      <c r="C590" s="5">
        <v>42611</v>
      </c>
      <c r="D590" s="6" t="s">
        <v>15</v>
      </c>
      <c r="E590" s="6" t="s">
        <v>819</v>
      </c>
      <c r="F590" s="7">
        <f>H590/1.16</f>
        <v>2468.1034482758623</v>
      </c>
      <c r="G590" s="7">
        <f>F590*0.16</f>
        <v>394.89655172413796</v>
      </c>
      <c r="H590" s="7">
        <v>2863</v>
      </c>
      <c r="I590" s="4" t="s">
        <v>48</v>
      </c>
      <c r="J590" s="34" t="s">
        <v>820</v>
      </c>
      <c r="K590" s="4">
        <v>2417</v>
      </c>
      <c r="L590" s="4">
        <v>4</v>
      </c>
      <c r="M590" s="4">
        <v>2700</v>
      </c>
      <c r="N590" s="4">
        <v>272</v>
      </c>
      <c r="O590" s="5">
        <v>42613</v>
      </c>
      <c r="P590" s="6" t="str">
        <f t="shared" si="19"/>
        <v>L.C.P. Delia Cecilia Alvarez Haro</v>
      </c>
    </row>
    <row r="591" spans="2:16" s="16" customFormat="1" x14ac:dyDescent="0.25">
      <c r="B591" s="4">
        <v>564</v>
      </c>
      <c r="C591" s="5">
        <v>42611</v>
      </c>
      <c r="D591" s="6" t="s">
        <v>15</v>
      </c>
      <c r="E591" s="6" t="s">
        <v>821</v>
      </c>
      <c r="F591" s="7">
        <v>2057.77</v>
      </c>
      <c r="G591" s="7">
        <v>329.23</v>
      </c>
      <c r="H591" s="7">
        <v>2387</v>
      </c>
      <c r="I591" s="4" t="s">
        <v>48</v>
      </c>
      <c r="J591" s="34" t="s">
        <v>820</v>
      </c>
      <c r="K591" s="4">
        <v>2418</v>
      </c>
      <c r="L591" s="4">
        <v>4</v>
      </c>
      <c r="M591" s="4">
        <v>2400</v>
      </c>
      <c r="N591" s="4">
        <v>249</v>
      </c>
      <c r="O591" s="5">
        <v>42613</v>
      </c>
      <c r="P591" s="6" t="str">
        <f t="shared" si="19"/>
        <v>L.C.P. Delia Cecilia Alvarez Haro</v>
      </c>
    </row>
    <row r="592" spans="2:16" s="16" customFormat="1" x14ac:dyDescent="0.25">
      <c r="B592" s="4">
        <v>565</v>
      </c>
      <c r="C592" s="5">
        <v>42611</v>
      </c>
      <c r="D592" s="6" t="s">
        <v>15</v>
      </c>
      <c r="E592" s="6" t="s">
        <v>822</v>
      </c>
      <c r="F592" s="7">
        <v>1668.11</v>
      </c>
      <c r="G592" s="7">
        <v>266.89</v>
      </c>
      <c r="H592" s="7">
        <v>1935</v>
      </c>
      <c r="I592" s="4" t="s">
        <v>48</v>
      </c>
      <c r="J592" s="34" t="s">
        <v>820</v>
      </c>
      <c r="K592" s="67">
        <v>2419</v>
      </c>
      <c r="L592" s="4">
        <v>4</v>
      </c>
      <c r="M592" s="4">
        <v>2400</v>
      </c>
      <c r="N592" s="4">
        <v>249</v>
      </c>
      <c r="O592" s="5">
        <v>42613</v>
      </c>
      <c r="P592" s="6" t="str">
        <f t="shared" si="19"/>
        <v>L.C.P. Delia Cecilia Alvarez Haro</v>
      </c>
    </row>
    <row r="593" spans="2:16" s="16" customFormat="1" x14ac:dyDescent="0.25">
      <c r="B593" s="4">
        <v>566</v>
      </c>
      <c r="C593" s="5">
        <v>42611</v>
      </c>
      <c r="D593" s="6" t="s">
        <v>15</v>
      </c>
      <c r="E593" s="6" t="s">
        <v>823</v>
      </c>
      <c r="F593" s="7">
        <f t="shared" ref="F593:F602" si="22">H593/1.16</f>
        <v>4691.3793103448279</v>
      </c>
      <c r="G593" s="7">
        <f t="shared" ref="G593:G602" si="23">F593*0.16</f>
        <v>750.62068965517244</v>
      </c>
      <c r="H593" s="7">
        <v>5442</v>
      </c>
      <c r="I593" s="4" t="s">
        <v>48</v>
      </c>
      <c r="J593" s="34" t="s">
        <v>820</v>
      </c>
      <c r="K593" s="67">
        <v>2420</v>
      </c>
      <c r="L593" s="4">
        <v>4</v>
      </c>
      <c r="M593" s="4">
        <v>2900</v>
      </c>
      <c r="N593" s="4">
        <v>291</v>
      </c>
      <c r="O593" s="5">
        <v>42613</v>
      </c>
      <c r="P593" s="6" t="str">
        <f t="shared" si="19"/>
        <v>L.C.P. Delia Cecilia Alvarez Haro</v>
      </c>
    </row>
    <row r="594" spans="2:16" s="16" customFormat="1" x14ac:dyDescent="0.25">
      <c r="B594" s="4">
        <v>567</v>
      </c>
      <c r="C594" s="5">
        <v>42611</v>
      </c>
      <c r="D594" s="6" t="s">
        <v>15</v>
      </c>
      <c r="E594" s="6" t="s">
        <v>824</v>
      </c>
      <c r="F594" s="7">
        <f t="shared" si="22"/>
        <v>2232.1724137931037</v>
      </c>
      <c r="G594" s="7">
        <f t="shared" si="23"/>
        <v>357.14758620689662</v>
      </c>
      <c r="H594" s="7">
        <v>2589.3200000000002</v>
      </c>
      <c r="I594" s="4" t="s">
        <v>48</v>
      </c>
      <c r="J594" s="34" t="s">
        <v>820</v>
      </c>
      <c r="K594" s="67">
        <v>2421</v>
      </c>
      <c r="L594" s="4">
        <v>4</v>
      </c>
      <c r="M594" s="4">
        <v>2400</v>
      </c>
      <c r="N594" s="4">
        <v>249</v>
      </c>
      <c r="O594" s="5">
        <v>42613</v>
      </c>
      <c r="P594" s="6" t="str">
        <f t="shared" si="19"/>
        <v>L.C.P. Delia Cecilia Alvarez Haro</v>
      </c>
    </row>
    <row r="595" spans="2:16" s="16" customFormat="1" x14ac:dyDescent="0.25">
      <c r="B595" s="4">
        <v>568</v>
      </c>
      <c r="C595" s="5">
        <v>42611</v>
      </c>
      <c r="D595" s="6" t="s">
        <v>15</v>
      </c>
      <c r="E595" s="6" t="s">
        <v>825</v>
      </c>
      <c r="F595" s="7">
        <f t="shared" si="22"/>
        <v>3254.7413793103451</v>
      </c>
      <c r="G595" s="7">
        <f t="shared" si="23"/>
        <v>520.75862068965523</v>
      </c>
      <c r="H595" s="7">
        <v>3775.5</v>
      </c>
      <c r="I595" s="4" t="s">
        <v>48</v>
      </c>
      <c r="J595" s="34" t="s">
        <v>820</v>
      </c>
      <c r="K595" s="67">
        <v>2422</v>
      </c>
      <c r="L595" s="4">
        <v>4</v>
      </c>
      <c r="M595" s="4">
        <v>2400</v>
      </c>
      <c r="N595" s="4">
        <v>249</v>
      </c>
      <c r="O595" s="5">
        <v>42613</v>
      </c>
      <c r="P595" s="6" t="str">
        <f t="shared" si="19"/>
        <v>L.C.P. Delia Cecilia Alvarez Haro</v>
      </c>
    </row>
    <row r="596" spans="2:16" s="16" customFormat="1" x14ac:dyDescent="0.25">
      <c r="B596" s="4">
        <v>569</v>
      </c>
      <c r="C596" s="5">
        <v>42611</v>
      </c>
      <c r="D596" s="6" t="s">
        <v>15</v>
      </c>
      <c r="E596" s="6" t="s">
        <v>825</v>
      </c>
      <c r="F596" s="7">
        <f t="shared" si="22"/>
        <v>36672.84482758621</v>
      </c>
      <c r="G596" s="7">
        <f t="shared" si="23"/>
        <v>5867.6551724137935</v>
      </c>
      <c r="H596" s="7">
        <v>42540.5</v>
      </c>
      <c r="I596" s="4" t="s">
        <v>48</v>
      </c>
      <c r="J596" s="34" t="s">
        <v>820</v>
      </c>
      <c r="K596" s="67">
        <v>2423</v>
      </c>
      <c r="L596" s="4">
        <v>4</v>
      </c>
      <c r="M596" s="4">
        <v>2400</v>
      </c>
      <c r="N596" s="4">
        <v>249</v>
      </c>
      <c r="O596" s="5">
        <v>42613</v>
      </c>
      <c r="P596" s="6" t="str">
        <f t="shared" si="19"/>
        <v>L.C.P. Delia Cecilia Alvarez Haro</v>
      </c>
    </row>
    <row r="597" spans="2:16" s="16" customFormat="1" x14ac:dyDescent="0.25">
      <c r="B597" s="4">
        <v>570</v>
      </c>
      <c r="C597" s="5">
        <v>42612</v>
      </c>
      <c r="D597" s="6" t="s">
        <v>15</v>
      </c>
      <c r="E597" s="6" t="s">
        <v>772</v>
      </c>
      <c r="F597" s="7">
        <f t="shared" si="22"/>
        <v>464.06896551724145</v>
      </c>
      <c r="G597" s="7">
        <f t="shared" si="23"/>
        <v>74.251034482758641</v>
      </c>
      <c r="H597" s="7">
        <v>538.32000000000005</v>
      </c>
      <c r="I597" s="4" t="s">
        <v>48</v>
      </c>
      <c r="J597" s="34" t="s">
        <v>820</v>
      </c>
      <c r="K597" s="67">
        <v>2425</v>
      </c>
      <c r="L597" s="4">
        <v>4</v>
      </c>
      <c r="M597" s="4">
        <v>2400</v>
      </c>
      <c r="N597" s="4">
        <v>246</v>
      </c>
      <c r="O597" s="5">
        <v>42613</v>
      </c>
      <c r="P597" s="6" t="str">
        <f t="shared" si="19"/>
        <v>L.C.P. Delia Cecilia Alvarez Haro</v>
      </c>
    </row>
    <row r="598" spans="2:16" s="16" customFormat="1" x14ac:dyDescent="0.25">
      <c r="B598" s="4">
        <v>571</v>
      </c>
      <c r="C598" s="5">
        <v>42597</v>
      </c>
      <c r="D598" s="6" t="s">
        <v>15</v>
      </c>
      <c r="E598" s="6" t="s">
        <v>826</v>
      </c>
      <c r="F598" s="7">
        <f t="shared" si="22"/>
        <v>4519.8275862068967</v>
      </c>
      <c r="G598" s="7">
        <f t="shared" si="23"/>
        <v>723.17241379310349</v>
      </c>
      <c r="H598" s="7">
        <v>5243</v>
      </c>
      <c r="I598" s="4" t="s">
        <v>48</v>
      </c>
      <c r="J598" s="34" t="s">
        <v>669</v>
      </c>
      <c r="K598" s="67" t="s">
        <v>827</v>
      </c>
      <c r="L598" s="4">
        <v>4</v>
      </c>
      <c r="M598" s="4">
        <v>3100</v>
      </c>
      <c r="N598" s="4">
        <v>311</v>
      </c>
      <c r="O598" s="5">
        <v>42613</v>
      </c>
      <c r="P598" s="6" t="str">
        <f t="shared" si="19"/>
        <v>L.C.P. Delia Cecilia Alvarez Haro</v>
      </c>
    </row>
    <row r="599" spans="2:16" s="16" customFormat="1" x14ac:dyDescent="0.25">
      <c r="B599" s="4">
        <v>572</v>
      </c>
      <c r="C599" s="5">
        <v>42597</v>
      </c>
      <c r="D599" s="6" t="s">
        <v>15</v>
      </c>
      <c r="E599" s="6" t="s">
        <v>828</v>
      </c>
      <c r="F599" s="7">
        <f t="shared" si="22"/>
        <v>1672.4137931034484</v>
      </c>
      <c r="G599" s="7">
        <f t="shared" si="23"/>
        <v>267.58620689655174</v>
      </c>
      <c r="H599" s="7">
        <v>1940</v>
      </c>
      <c r="I599" s="4" t="s">
        <v>48</v>
      </c>
      <c r="J599" s="34" t="s">
        <v>669</v>
      </c>
      <c r="K599" s="67" t="s">
        <v>829</v>
      </c>
      <c r="L599" s="4">
        <v>4</v>
      </c>
      <c r="M599" s="4">
        <v>3100</v>
      </c>
      <c r="N599" s="4">
        <v>311</v>
      </c>
      <c r="O599" s="5">
        <v>42613</v>
      </c>
      <c r="P599" s="6" t="str">
        <f t="shared" si="19"/>
        <v>L.C.P. Delia Cecilia Alvarez Haro</v>
      </c>
    </row>
    <row r="600" spans="2:16" s="16" customFormat="1" x14ac:dyDescent="0.25">
      <c r="B600" s="4">
        <v>573</v>
      </c>
      <c r="C600" s="5">
        <v>42600</v>
      </c>
      <c r="D600" s="6" t="s">
        <v>15</v>
      </c>
      <c r="E600" s="6" t="s">
        <v>830</v>
      </c>
      <c r="F600" s="7">
        <f t="shared" si="22"/>
        <v>37763.793103448275</v>
      </c>
      <c r="G600" s="7">
        <f t="shared" si="23"/>
        <v>6042.2068965517237</v>
      </c>
      <c r="H600" s="7">
        <v>43806</v>
      </c>
      <c r="I600" s="4" t="s">
        <v>48</v>
      </c>
      <c r="J600" s="34" t="s">
        <v>669</v>
      </c>
      <c r="K600" s="67" t="s">
        <v>831</v>
      </c>
      <c r="L600" s="4">
        <v>4</v>
      </c>
      <c r="M600" s="4">
        <v>3100</v>
      </c>
      <c r="N600" s="4">
        <v>311</v>
      </c>
      <c r="O600" s="5">
        <v>42613</v>
      </c>
      <c r="P600" s="6" t="str">
        <f t="shared" si="19"/>
        <v>L.C.P. Delia Cecilia Alvarez Haro</v>
      </c>
    </row>
    <row r="601" spans="2:16" s="16" customFormat="1" x14ac:dyDescent="0.25">
      <c r="B601" s="4">
        <v>574</v>
      </c>
      <c r="C601" s="5">
        <v>42600</v>
      </c>
      <c r="D601" s="6" t="s">
        <v>15</v>
      </c>
      <c r="E601" s="6" t="s">
        <v>832</v>
      </c>
      <c r="F601" s="7">
        <f t="shared" si="22"/>
        <v>25844.827586206899</v>
      </c>
      <c r="G601" s="7">
        <f t="shared" si="23"/>
        <v>4135.1724137931042</v>
      </c>
      <c r="H601" s="7">
        <v>29980</v>
      </c>
      <c r="I601" s="4" t="s">
        <v>48</v>
      </c>
      <c r="J601" s="34" t="s">
        <v>669</v>
      </c>
      <c r="K601" s="67" t="s">
        <v>833</v>
      </c>
      <c r="L601" s="4">
        <v>4</v>
      </c>
      <c r="M601" s="4">
        <v>3100</v>
      </c>
      <c r="N601" s="4">
        <v>311</v>
      </c>
      <c r="O601" s="5">
        <v>42613</v>
      </c>
      <c r="P601" s="6" t="str">
        <f t="shared" si="19"/>
        <v>L.C.P. Delia Cecilia Alvarez Haro</v>
      </c>
    </row>
    <row r="602" spans="2:16" s="16" customFormat="1" x14ac:dyDescent="0.25">
      <c r="B602" s="4">
        <v>575</v>
      </c>
      <c r="C602" s="5">
        <v>42602</v>
      </c>
      <c r="D602" s="6" t="s">
        <v>10</v>
      </c>
      <c r="E602" s="6" t="s">
        <v>834</v>
      </c>
      <c r="F602" s="7">
        <f t="shared" si="22"/>
        <v>7999.9396551724149</v>
      </c>
      <c r="G602" s="7">
        <f t="shared" si="23"/>
        <v>1279.9903448275863</v>
      </c>
      <c r="H602" s="7">
        <v>9279.93</v>
      </c>
      <c r="I602" s="4" t="s">
        <v>835</v>
      </c>
      <c r="J602" s="34" t="s">
        <v>27</v>
      </c>
      <c r="K602" s="67">
        <v>1168</v>
      </c>
      <c r="L602" s="4">
        <v>2</v>
      </c>
      <c r="M602" s="4">
        <v>3300</v>
      </c>
      <c r="N602" s="4">
        <v>331</v>
      </c>
      <c r="O602" s="5">
        <v>42611</v>
      </c>
      <c r="P602" s="6" t="str">
        <f t="shared" si="19"/>
        <v>L.C.P. Delia Cecilia Alvarez Haro</v>
      </c>
    </row>
    <row r="603" spans="2:16" s="16" customFormat="1" x14ac:dyDescent="0.25">
      <c r="B603" s="16" t="s">
        <v>57</v>
      </c>
      <c r="C603" s="16" t="s">
        <v>57</v>
      </c>
      <c r="D603" s="38" t="s">
        <v>57</v>
      </c>
      <c r="E603" s="38"/>
      <c r="F603" s="29"/>
      <c r="G603" s="29"/>
      <c r="H603" s="61"/>
      <c r="I603" s="37" t="s">
        <v>57</v>
      </c>
      <c r="J603" s="35" t="s">
        <v>57</v>
      </c>
      <c r="K603" s="61" t="s">
        <v>57</v>
      </c>
      <c r="L603" s="61" t="s">
        <v>57</v>
      </c>
      <c r="M603" s="61" t="s">
        <v>57</v>
      </c>
      <c r="N603" s="64" t="s">
        <v>57</v>
      </c>
      <c r="O603" s="64" t="s">
        <v>57</v>
      </c>
      <c r="P603" s="38" t="s">
        <v>57</v>
      </c>
    </row>
    <row r="604" spans="2:16" s="16" customFormat="1" x14ac:dyDescent="0.25">
      <c r="B604" s="94">
        <v>42614</v>
      </c>
      <c r="C604" s="94"/>
      <c r="D604" s="38" t="s">
        <v>57</v>
      </c>
      <c r="E604" s="65" t="s">
        <v>57</v>
      </c>
      <c r="F604" s="29" t="s">
        <v>57</v>
      </c>
      <c r="G604" s="29" t="s">
        <v>57</v>
      </c>
      <c r="H604" s="29" t="s">
        <v>57</v>
      </c>
      <c r="I604" s="37" t="s">
        <v>57</v>
      </c>
      <c r="J604" s="66" t="s">
        <v>57</v>
      </c>
      <c r="K604" s="29" t="s">
        <v>57</v>
      </c>
      <c r="L604" s="29" t="s">
        <v>57</v>
      </c>
      <c r="M604" s="29" t="s">
        <v>57</v>
      </c>
      <c r="N604" s="29" t="s">
        <v>57</v>
      </c>
      <c r="O604" s="29" t="s">
        <v>57</v>
      </c>
      <c r="P604" s="25" t="s">
        <v>57</v>
      </c>
    </row>
    <row r="605" spans="2:16" s="16" customFormat="1" x14ac:dyDescent="0.25">
      <c r="B605" s="4">
        <v>576</v>
      </c>
      <c r="C605" s="5">
        <v>42614</v>
      </c>
      <c r="D605" s="6" t="s">
        <v>15</v>
      </c>
      <c r="E605" s="6" t="s">
        <v>770</v>
      </c>
      <c r="F605" s="7">
        <v>900</v>
      </c>
      <c r="G605" s="7"/>
      <c r="H605" s="7">
        <v>900</v>
      </c>
      <c r="I605" s="4" t="s">
        <v>23</v>
      </c>
      <c r="J605" s="34" t="s">
        <v>771</v>
      </c>
      <c r="K605" s="4">
        <v>247</v>
      </c>
      <c r="L605" s="4">
        <v>4</v>
      </c>
      <c r="M605" s="4">
        <v>3500</v>
      </c>
      <c r="N605" s="4">
        <v>351</v>
      </c>
      <c r="O605" s="5">
        <v>42614</v>
      </c>
      <c r="P605" s="6" t="s">
        <v>94</v>
      </c>
    </row>
    <row r="606" spans="2:16" s="16" customFormat="1" x14ac:dyDescent="0.25">
      <c r="B606" s="4">
        <v>577</v>
      </c>
      <c r="C606" s="5">
        <v>42614</v>
      </c>
      <c r="D606" s="6" t="s">
        <v>15</v>
      </c>
      <c r="E606" s="6" t="s">
        <v>836</v>
      </c>
      <c r="F606" s="7">
        <v>3600</v>
      </c>
      <c r="G606" s="7">
        <v>576</v>
      </c>
      <c r="H606" s="7">
        <v>4176</v>
      </c>
      <c r="I606" s="4" t="s">
        <v>837</v>
      </c>
      <c r="J606" s="33" t="s">
        <v>691</v>
      </c>
      <c r="K606" s="4">
        <v>8748</v>
      </c>
      <c r="L606" s="4">
        <v>4</v>
      </c>
      <c r="M606" s="4">
        <v>3200</v>
      </c>
      <c r="N606" s="4">
        <v>326</v>
      </c>
      <c r="O606" s="5">
        <v>42615</v>
      </c>
      <c r="P606" s="6" t="s">
        <v>94</v>
      </c>
    </row>
    <row r="607" spans="2:16" s="16" customFormat="1" x14ac:dyDescent="0.25">
      <c r="B607" s="4">
        <v>578</v>
      </c>
      <c r="C607" s="5">
        <v>42593</v>
      </c>
      <c r="D607" s="6" t="s">
        <v>10</v>
      </c>
      <c r="E607" s="6" t="s">
        <v>766</v>
      </c>
      <c r="F607" s="7">
        <f>H607/1.16</f>
        <v>947.41379310344837</v>
      </c>
      <c r="G607" s="7">
        <f>F607*0.16</f>
        <v>151.58620689655174</v>
      </c>
      <c r="H607" s="7">
        <v>1099</v>
      </c>
      <c r="I607" s="4" t="s">
        <v>48</v>
      </c>
      <c r="J607" s="34" t="s">
        <v>14</v>
      </c>
      <c r="K607" s="4">
        <v>603160880068485</v>
      </c>
      <c r="L607" s="4">
        <v>2</v>
      </c>
      <c r="M607" s="4">
        <v>100</v>
      </c>
      <c r="N607" s="4">
        <v>314</v>
      </c>
      <c r="O607" s="5">
        <v>42618</v>
      </c>
      <c r="P607" s="6" t="s">
        <v>94</v>
      </c>
    </row>
    <row r="608" spans="2:16" s="16" customFormat="1" x14ac:dyDescent="0.25">
      <c r="B608" s="4">
        <v>579</v>
      </c>
      <c r="C608" s="5">
        <v>42604</v>
      </c>
      <c r="D608" s="6" t="s">
        <v>15</v>
      </c>
      <c r="E608" s="6" t="s">
        <v>838</v>
      </c>
      <c r="F608" s="7">
        <f>H608/1.16</f>
        <v>1578.4482758620691</v>
      </c>
      <c r="G608" s="7">
        <f>F608*0.16</f>
        <v>252.55172413793105</v>
      </c>
      <c r="H608" s="7">
        <v>1831</v>
      </c>
      <c r="I608" s="4" t="s">
        <v>48</v>
      </c>
      <c r="J608" s="34" t="s">
        <v>669</v>
      </c>
      <c r="K608" s="4" t="s">
        <v>839</v>
      </c>
      <c r="L608" s="4">
        <v>4</v>
      </c>
      <c r="M608" s="4">
        <v>3100</v>
      </c>
      <c r="N608" s="4">
        <v>311</v>
      </c>
      <c r="O608" s="5">
        <v>42620</v>
      </c>
      <c r="P608" s="6" t="s">
        <v>94</v>
      </c>
    </row>
    <row r="609" spans="2:16" s="16" customFormat="1" x14ac:dyDescent="0.25">
      <c r="B609" s="4">
        <v>580</v>
      </c>
      <c r="C609" s="5">
        <v>42620</v>
      </c>
      <c r="D609" s="6" t="s">
        <v>15</v>
      </c>
      <c r="E609" s="6" t="s">
        <v>840</v>
      </c>
      <c r="F609" s="7">
        <f>H609/1.16</f>
        <v>12250</v>
      </c>
      <c r="G609" s="7">
        <f>F609*0.16</f>
        <v>1960</v>
      </c>
      <c r="H609" s="7">
        <v>14210</v>
      </c>
      <c r="I609" s="4" t="s">
        <v>48</v>
      </c>
      <c r="J609" s="8" t="s">
        <v>578</v>
      </c>
      <c r="K609" s="4">
        <v>452</v>
      </c>
      <c r="L609" s="4">
        <v>4</v>
      </c>
      <c r="M609" s="4">
        <v>2500</v>
      </c>
      <c r="N609" s="4">
        <v>259</v>
      </c>
      <c r="O609" s="5">
        <v>42620</v>
      </c>
      <c r="P609" s="6" t="s">
        <v>94</v>
      </c>
    </row>
    <row r="610" spans="2:16" s="16" customFormat="1" x14ac:dyDescent="0.25">
      <c r="B610" s="4">
        <v>581</v>
      </c>
      <c r="C610" s="5">
        <v>42620</v>
      </c>
      <c r="D610" s="6" t="s">
        <v>15</v>
      </c>
      <c r="E610" s="6" t="s">
        <v>621</v>
      </c>
      <c r="F610" s="7">
        <v>8565.98</v>
      </c>
      <c r="G610" s="7">
        <v>1329.02</v>
      </c>
      <c r="H610" s="7">
        <v>9895</v>
      </c>
      <c r="I610" s="4" t="s">
        <v>841</v>
      </c>
      <c r="J610" s="8" t="s">
        <v>19</v>
      </c>
      <c r="K610" s="4" t="s">
        <v>842</v>
      </c>
      <c r="L610" s="4">
        <v>4</v>
      </c>
      <c r="M610" s="4">
        <v>2600</v>
      </c>
      <c r="N610" s="4">
        <v>261</v>
      </c>
      <c r="O610" s="5">
        <v>42620</v>
      </c>
      <c r="P610" s="6" t="s">
        <v>94</v>
      </c>
    </row>
    <row r="611" spans="2:16" s="16" customFormat="1" x14ac:dyDescent="0.25">
      <c r="B611" s="4">
        <v>582</v>
      </c>
      <c r="C611" s="5">
        <v>42620</v>
      </c>
      <c r="D611" s="6" t="s">
        <v>15</v>
      </c>
      <c r="E611" s="6" t="s">
        <v>843</v>
      </c>
      <c r="F611" s="7">
        <v>5895.33</v>
      </c>
      <c r="G611" s="7">
        <v>914.67</v>
      </c>
      <c r="H611" s="7">
        <v>6810</v>
      </c>
      <c r="I611" s="4" t="s">
        <v>844</v>
      </c>
      <c r="J611" s="8" t="s">
        <v>19</v>
      </c>
      <c r="K611" s="4" t="s">
        <v>845</v>
      </c>
      <c r="L611" s="4">
        <v>4</v>
      </c>
      <c r="M611" s="4">
        <v>2600</v>
      </c>
      <c r="N611" s="4">
        <v>261</v>
      </c>
      <c r="O611" s="5">
        <v>42620</v>
      </c>
      <c r="P611" s="6" t="s">
        <v>94</v>
      </c>
    </row>
    <row r="612" spans="2:16" s="16" customFormat="1" x14ac:dyDescent="0.25">
      <c r="B612" s="4">
        <v>583</v>
      </c>
      <c r="C612" s="5">
        <v>42620</v>
      </c>
      <c r="D612" s="6" t="s">
        <v>20</v>
      </c>
      <c r="E612" s="6" t="s">
        <v>846</v>
      </c>
      <c r="F612" s="7">
        <v>692.55</v>
      </c>
      <c r="G612" s="7">
        <v>107.45</v>
      </c>
      <c r="H612" s="7">
        <v>800</v>
      </c>
      <c r="I612" s="4" t="s">
        <v>847</v>
      </c>
      <c r="J612" s="8" t="s">
        <v>19</v>
      </c>
      <c r="K612" s="4" t="s">
        <v>848</v>
      </c>
      <c r="L612" s="4">
        <v>3</v>
      </c>
      <c r="M612" s="4">
        <v>2600</v>
      </c>
      <c r="N612" s="4">
        <v>261</v>
      </c>
      <c r="O612" s="5">
        <v>42620</v>
      </c>
      <c r="P612" s="6" t="s">
        <v>94</v>
      </c>
    </row>
    <row r="613" spans="2:16" s="16" customFormat="1" x14ac:dyDescent="0.25">
      <c r="B613" s="4">
        <v>584</v>
      </c>
      <c r="C613" s="5">
        <v>42620</v>
      </c>
      <c r="D613" s="6" t="s">
        <v>10</v>
      </c>
      <c r="E613" s="6" t="s">
        <v>849</v>
      </c>
      <c r="F613" s="7">
        <v>692.55</v>
      </c>
      <c r="G613" s="7">
        <v>107.45</v>
      </c>
      <c r="H613" s="7">
        <v>800</v>
      </c>
      <c r="I613" s="4" t="s">
        <v>847</v>
      </c>
      <c r="J613" s="8" t="s">
        <v>19</v>
      </c>
      <c r="K613" s="4" t="s">
        <v>850</v>
      </c>
      <c r="L613" s="4">
        <v>2</v>
      </c>
      <c r="M613" s="4">
        <v>2600</v>
      </c>
      <c r="N613" s="4">
        <v>261</v>
      </c>
      <c r="O613" s="5">
        <v>42620</v>
      </c>
      <c r="P613" s="6" t="s">
        <v>94</v>
      </c>
    </row>
    <row r="614" spans="2:16" s="16" customFormat="1" x14ac:dyDescent="0.25">
      <c r="B614" s="4">
        <v>585</v>
      </c>
      <c r="C614" s="5">
        <v>42620</v>
      </c>
      <c r="D614" s="6" t="s">
        <v>15</v>
      </c>
      <c r="E614" s="6" t="s">
        <v>627</v>
      </c>
      <c r="F614" s="42">
        <v>23354.31</v>
      </c>
      <c r="G614" s="42">
        <v>3645.69</v>
      </c>
      <c r="H614" s="42">
        <v>27000</v>
      </c>
      <c r="I614" s="4" t="s">
        <v>847</v>
      </c>
      <c r="J614" s="8" t="s">
        <v>19</v>
      </c>
      <c r="K614" s="4" t="s">
        <v>851</v>
      </c>
      <c r="L614" s="4">
        <v>4</v>
      </c>
      <c r="M614" s="4">
        <v>2600</v>
      </c>
      <c r="N614" s="4">
        <v>261</v>
      </c>
      <c r="O614" s="5">
        <v>42620</v>
      </c>
      <c r="P614" s="6" t="s">
        <v>94</v>
      </c>
    </row>
    <row r="615" spans="2:16" s="16" customFormat="1" x14ac:dyDescent="0.25">
      <c r="B615" s="4">
        <v>586</v>
      </c>
      <c r="C615" s="5">
        <v>42620</v>
      </c>
      <c r="D615" s="6" t="s">
        <v>15</v>
      </c>
      <c r="E615" s="6" t="s">
        <v>852</v>
      </c>
      <c r="F615" s="42">
        <v>1038.83</v>
      </c>
      <c r="G615" s="42">
        <v>161.16999999999999</v>
      </c>
      <c r="H615" s="42">
        <v>1200</v>
      </c>
      <c r="I615" s="4" t="s">
        <v>847</v>
      </c>
      <c r="J615" s="8" t="s">
        <v>19</v>
      </c>
      <c r="K615" s="4" t="s">
        <v>853</v>
      </c>
      <c r="L615" s="4">
        <v>1</v>
      </c>
      <c r="M615" s="4">
        <v>2600</v>
      </c>
      <c r="N615" s="4">
        <v>261</v>
      </c>
      <c r="O615" s="5">
        <v>42620</v>
      </c>
      <c r="P615" s="6" t="s">
        <v>94</v>
      </c>
    </row>
    <row r="616" spans="2:16" s="16" customFormat="1" x14ac:dyDescent="0.25">
      <c r="B616" s="4">
        <v>587</v>
      </c>
      <c r="C616" s="5">
        <v>42620</v>
      </c>
      <c r="D616" s="6" t="s">
        <v>15</v>
      </c>
      <c r="E616" s="6" t="s">
        <v>854</v>
      </c>
      <c r="F616" s="42">
        <v>1638.94</v>
      </c>
      <c r="G616" s="42">
        <v>262.23</v>
      </c>
      <c r="H616" s="42">
        <v>1901.27</v>
      </c>
      <c r="I616" s="4" t="s">
        <v>23</v>
      </c>
      <c r="J616" s="8" t="s">
        <v>855</v>
      </c>
      <c r="K616" s="4" t="s">
        <v>856</v>
      </c>
      <c r="L616" s="4">
        <v>4</v>
      </c>
      <c r="M616" s="4">
        <v>3500</v>
      </c>
      <c r="N616" s="4">
        <v>355</v>
      </c>
      <c r="O616" s="5">
        <v>42620</v>
      </c>
      <c r="P616" s="6" t="s">
        <v>94</v>
      </c>
    </row>
    <row r="617" spans="2:16" s="16" customFormat="1" x14ac:dyDescent="0.25">
      <c r="B617" s="4">
        <v>588</v>
      </c>
      <c r="C617" s="5">
        <v>42618</v>
      </c>
      <c r="D617" s="6" t="s">
        <v>15</v>
      </c>
      <c r="E617" s="6" t="s">
        <v>857</v>
      </c>
      <c r="F617" s="42">
        <v>6250</v>
      </c>
      <c r="G617" s="42">
        <v>1000</v>
      </c>
      <c r="H617" s="42">
        <v>7250</v>
      </c>
      <c r="I617" s="4" t="s">
        <v>48</v>
      </c>
      <c r="J617" s="8" t="s">
        <v>858</v>
      </c>
      <c r="K617" s="4">
        <v>324</v>
      </c>
      <c r="L617" s="4">
        <v>4</v>
      </c>
      <c r="M617" s="4">
        <v>3500</v>
      </c>
      <c r="N617" s="4">
        <v>355</v>
      </c>
      <c r="O617" s="5">
        <v>42620</v>
      </c>
      <c r="P617" s="6" t="s">
        <v>94</v>
      </c>
    </row>
    <row r="618" spans="2:16" s="16" customFormat="1" x14ac:dyDescent="0.25">
      <c r="B618" s="4">
        <v>589</v>
      </c>
      <c r="C618" s="5">
        <v>42622</v>
      </c>
      <c r="D618" s="6" t="s">
        <v>15</v>
      </c>
      <c r="E618" s="6" t="s">
        <v>859</v>
      </c>
      <c r="F618" s="42">
        <v>6250</v>
      </c>
      <c r="G618" s="42">
        <v>1000</v>
      </c>
      <c r="H618" s="42">
        <v>7250</v>
      </c>
      <c r="I618" s="4" t="s">
        <v>860</v>
      </c>
      <c r="J618" s="8" t="s">
        <v>24</v>
      </c>
      <c r="K618" s="4">
        <v>141</v>
      </c>
      <c r="L618" s="4">
        <v>4</v>
      </c>
      <c r="M618" s="4">
        <v>2400</v>
      </c>
      <c r="N618" s="4">
        <v>242</v>
      </c>
      <c r="O618" s="5">
        <v>42622</v>
      </c>
      <c r="P618" s="6" t="s">
        <v>94</v>
      </c>
    </row>
    <row r="619" spans="2:16" s="16" customFormat="1" x14ac:dyDescent="0.25">
      <c r="B619" s="4">
        <v>590</v>
      </c>
      <c r="C619" s="5">
        <v>42614</v>
      </c>
      <c r="D619" s="6" t="s">
        <v>15</v>
      </c>
      <c r="E619" s="6" t="s">
        <v>861</v>
      </c>
      <c r="F619" s="42">
        <f>H619/1.16</f>
        <v>13736.206896551725</v>
      </c>
      <c r="G619" s="42">
        <f>F619*0.16</f>
        <v>2197.7931034482758</v>
      </c>
      <c r="H619" s="42">
        <v>15934</v>
      </c>
      <c r="I619" s="4" t="s">
        <v>48</v>
      </c>
      <c r="J619" s="8" t="s">
        <v>669</v>
      </c>
      <c r="K619" s="4" t="s">
        <v>862</v>
      </c>
      <c r="L619" s="4">
        <v>4</v>
      </c>
      <c r="M619" s="4">
        <v>3100</v>
      </c>
      <c r="N619" s="4">
        <v>311</v>
      </c>
      <c r="O619" s="5">
        <v>42625</v>
      </c>
      <c r="P619" s="6" t="s">
        <v>94</v>
      </c>
    </row>
    <row r="620" spans="2:16" s="16" customFormat="1" x14ac:dyDescent="0.25">
      <c r="B620" s="4">
        <v>591</v>
      </c>
      <c r="C620" s="5">
        <v>42614</v>
      </c>
      <c r="D620" s="6" t="s">
        <v>15</v>
      </c>
      <c r="E620" s="6" t="s">
        <v>863</v>
      </c>
      <c r="F620" s="42">
        <f>H620/1.16</f>
        <v>2114.655172413793</v>
      </c>
      <c r="G620" s="42">
        <f>F620*0.16</f>
        <v>338.34482758620692</v>
      </c>
      <c r="H620" s="42">
        <v>2453</v>
      </c>
      <c r="I620" s="4" t="s">
        <v>48</v>
      </c>
      <c r="J620" s="8" t="s">
        <v>669</v>
      </c>
      <c r="K620" s="4" t="s">
        <v>864</v>
      </c>
      <c r="L620" s="4">
        <v>4</v>
      </c>
      <c r="M620" s="4">
        <v>3100</v>
      </c>
      <c r="N620" s="4">
        <v>311</v>
      </c>
      <c r="O620" s="5">
        <v>42625</v>
      </c>
      <c r="P620" s="6" t="s">
        <v>94</v>
      </c>
    </row>
    <row r="621" spans="2:16" s="16" customFormat="1" x14ac:dyDescent="0.25">
      <c r="B621" s="4">
        <v>592</v>
      </c>
      <c r="C621" s="5">
        <v>42614</v>
      </c>
      <c r="D621" s="6" t="s">
        <v>15</v>
      </c>
      <c r="E621" s="6" t="s">
        <v>695</v>
      </c>
      <c r="F621" s="7">
        <f>H621/1.16</f>
        <v>10632.758620689656</v>
      </c>
      <c r="G621" s="7">
        <f>F621*0.16</f>
        <v>1701.2413793103449</v>
      </c>
      <c r="H621" s="7">
        <v>12334</v>
      </c>
      <c r="I621" s="4" t="s">
        <v>48</v>
      </c>
      <c r="J621" s="34" t="s">
        <v>669</v>
      </c>
      <c r="K621" s="4" t="s">
        <v>865</v>
      </c>
      <c r="L621" s="4">
        <v>4</v>
      </c>
      <c r="M621" s="4">
        <v>3100</v>
      </c>
      <c r="N621" s="4">
        <v>311</v>
      </c>
      <c r="O621" s="5">
        <v>42625</v>
      </c>
      <c r="P621" s="6" t="s">
        <v>94</v>
      </c>
    </row>
    <row r="622" spans="2:16" s="16" customFormat="1" x14ac:dyDescent="0.25">
      <c r="B622" s="4">
        <v>593</v>
      </c>
      <c r="C622" s="5">
        <v>42626</v>
      </c>
      <c r="D622" s="6" t="s">
        <v>15</v>
      </c>
      <c r="E622" s="6" t="s">
        <v>866</v>
      </c>
      <c r="F622" s="7">
        <v>70</v>
      </c>
      <c r="G622" s="7">
        <v>11.2</v>
      </c>
      <c r="H622" s="7">
        <v>81.2</v>
      </c>
      <c r="I622" s="4" t="s">
        <v>48</v>
      </c>
      <c r="J622" s="34" t="s">
        <v>867</v>
      </c>
      <c r="K622" s="4">
        <v>550</v>
      </c>
      <c r="L622" s="4">
        <v>4</v>
      </c>
      <c r="M622" s="4">
        <v>3500</v>
      </c>
      <c r="N622" s="4">
        <v>355</v>
      </c>
      <c r="O622" s="5">
        <v>42626</v>
      </c>
      <c r="P622" s="6" t="s">
        <v>94</v>
      </c>
    </row>
    <row r="623" spans="2:16" s="16" customFormat="1" x14ac:dyDescent="0.25">
      <c r="B623" s="4">
        <v>594</v>
      </c>
      <c r="C623" s="5">
        <v>42628</v>
      </c>
      <c r="D623" s="6" t="s">
        <v>15</v>
      </c>
      <c r="E623" s="6" t="s">
        <v>868</v>
      </c>
      <c r="F623" s="7">
        <v>1293.0999999999999</v>
      </c>
      <c r="G623" s="7">
        <v>206.9</v>
      </c>
      <c r="H623" s="7">
        <v>1500</v>
      </c>
      <c r="I623" s="4" t="s">
        <v>869</v>
      </c>
      <c r="J623" s="34" t="s">
        <v>49</v>
      </c>
      <c r="K623" s="4">
        <v>986</v>
      </c>
      <c r="L623" s="4">
        <v>4</v>
      </c>
      <c r="M623" s="4">
        <v>3500</v>
      </c>
      <c r="N623" s="4">
        <v>355</v>
      </c>
      <c r="O623" s="5">
        <v>42628</v>
      </c>
      <c r="P623" s="6" t="s">
        <v>94</v>
      </c>
    </row>
    <row r="624" spans="2:16" s="16" customFormat="1" x14ac:dyDescent="0.25">
      <c r="B624" s="4">
        <v>595</v>
      </c>
      <c r="C624" s="5">
        <v>42628</v>
      </c>
      <c r="D624" s="6" t="s">
        <v>15</v>
      </c>
      <c r="E624" s="6" t="s">
        <v>868</v>
      </c>
      <c r="F624" s="7">
        <f>H624/1.16</f>
        <v>700</v>
      </c>
      <c r="G624" s="7">
        <f>F624*0.16</f>
        <v>112</v>
      </c>
      <c r="H624" s="7">
        <v>812</v>
      </c>
      <c r="I624" s="4" t="s">
        <v>869</v>
      </c>
      <c r="J624" s="34" t="s">
        <v>49</v>
      </c>
      <c r="K624" s="4">
        <v>987</v>
      </c>
      <c r="L624" s="4">
        <v>4</v>
      </c>
      <c r="M624" s="4">
        <v>3500</v>
      </c>
      <c r="N624" s="4">
        <v>355</v>
      </c>
      <c r="O624" s="5">
        <v>42628</v>
      </c>
      <c r="P624" s="6" t="s">
        <v>94</v>
      </c>
    </row>
    <row r="625" spans="2:16" s="16" customFormat="1" x14ac:dyDescent="0.25">
      <c r="B625" s="4">
        <v>596</v>
      </c>
      <c r="C625" s="5">
        <v>42628</v>
      </c>
      <c r="D625" s="6" t="s">
        <v>15</v>
      </c>
      <c r="E625" s="6" t="s">
        <v>770</v>
      </c>
      <c r="F625" s="7">
        <v>900</v>
      </c>
      <c r="G625" s="7"/>
      <c r="H625" s="7">
        <v>900</v>
      </c>
      <c r="I625" s="4" t="s">
        <v>23</v>
      </c>
      <c r="J625" s="34" t="s">
        <v>771</v>
      </c>
      <c r="K625" s="4">
        <v>260</v>
      </c>
      <c r="L625" s="4">
        <v>4</v>
      </c>
      <c r="M625" s="4">
        <v>3500</v>
      </c>
      <c r="N625" s="4">
        <v>351</v>
      </c>
      <c r="O625" s="5">
        <v>42628</v>
      </c>
      <c r="P625" s="6" t="s">
        <v>94</v>
      </c>
    </row>
    <row r="626" spans="2:16" s="16" customFormat="1" x14ac:dyDescent="0.25">
      <c r="B626" s="4">
        <v>597</v>
      </c>
      <c r="C626" s="5">
        <v>42601</v>
      </c>
      <c r="D626" s="6" t="s">
        <v>15</v>
      </c>
      <c r="E626" s="6" t="s">
        <v>782</v>
      </c>
      <c r="F626" s="7">
        <f>H626/1.16</f>
        <v>4602.5862068965516</v>
      </c>
      <c r="G626" s="7">
        <f>F626*0.16</f>
        <v>736.41379310344826</v>
      </c>
      <c r="H626" s="7">
        <v>5339</v>
      </c>
      <c r="I626" s="4" t="s">
        <v>48</v>
      </c>
      <c r="J626" s="34" t="s">
        <v>669</v>
      </c>
      <c r="K626" s="4" t="s">
        <v>870</v>
      </c>
      <c r="L626" s="4">
        <v>4</v>
      </c>
      <c r="M626" s="4">
        <v>3100</v>
      </c>
      <c r="N626" s="4">
        <v>311</v>
      </c>
      <c r="O626" s="5">
        <v>42632</v>
      </c>
      <c r="P626" s="6" t="s">
        <v>94</v>
      </c>
    </row>
    <row r="627" spans="2:16" s="16" customFormat="1" x14ac:dyDescent="0.25">
      <c r="B627" s="4">
        <v>598</v>
      </c>
      <c r="C627" s="5">
        <v>42633</v>
      </c>
      <c r="D627" s="6" t="s">
        <v>15</v>
      </c>
      <c r="E627" s="6" t="s">
        <v>871</v>
      </c>
      <c r="F627" s="7">
        <v>1100</v>
      </c>
      <c r="G627" s="7">
        <v>176</v>
      </c>
      <c r="H627" s="7">
        <v>1276</v>
      </c>
      <c r="I627" s="4" t="s">
        <v>23</v>
      </c>
      <c r="J627" s="34" t="s">
        <v>478</v>
      </c>
      <c r="K627" s="4">
        <v>8748</v>
      </c>
      <c r="L627" s="4">
        <v>4</v>
      </c>
      <c r="M627" s="4">
        <v>2400</v>
      </c>
      <c r="N627" s="4">
        <v>249</v>
      </c>
      <c r="O627" s="5">
        <v>42633</v>
      </c>
      <c r="P627" s="6" t="s">
        <v>94</v>
      </c>
    </row>
    <row r="628" spans="2:16" s="16" customFormat="1" x14ac:dyDescent="0.25">
      <c r="B628" s="4">
        <v>599</v>
      </c>
      <c r="C628" s="5">
        <v>42633</v>
      </c>
      <c r="D628" s="6" t="s">
        <v>10</v>
      </c>
      <c r="E628" s="6" t="s">
        <v>872</v>
      </c>
      <c r="F628" s="7">
        <v>11664</v>
      </c>
      <c r="G628" s="7"/>
      <c r="H628" s="7">
        <v>11664</v>
      </c>
      <c r="I628" s="4" t="s">
        <v>48</v>
      </c>
      <c r="J628" s="34" t="s">
        <v>35</v>
      </c>
      <c r="K628" s="4"/>
      <c r="L628" s="4">
        <v>2</v>
      </c>
      <c r="M628" s="4">
        <v>3900</v>
      </c>
      <c r="N628" s="4">
        <v>399</v>
      </c>
      <c r="O628" s="5">
        <v>42634</v>
      </c>
      <c r="P628" s="6" t="s">
        <v>94</v>
      </c>
    </row>
    <row r="629" spans="2:16" s="16" customFormat="1" x14ac:dyDescent="0.25">
      <c r="B629" s="4">
        <v>600</v>
      </c>
      <c r="C629" s="5">
        <v>42614</v>
      </c>
      <c r="D629" s="6" t="s">
        <v>15</v>
      </c>
      <c r="E629" s="6" t="s">
        <v>873</v>
      </c>
      <c r="F629" s="7">
        <f t="shared" ref="F629:F655" si="24">H629/1.16</f>
        <v>36810.34482758621</v>
      </c>
      <c r="G629" s="7">
        <f t="shared" ref="G629:G655" si="25">F629*0.16</f>
        <v>5889.6551724137935</v>
      </c>
      <c r="H629" s="7">
        <v>42700</v>
      </c>
      <c r="I629" s="4" t="s">
        <v>48</v>
      </c>
      <c r="J629" s="34" t="s">
        <v>669</v>
      </c>
      <c r="K629" s="4" t="s">
        <v>874</v>
      </c>
      <c r="L629" s="4">
        <v>4</v>
      </c>
      <c r="M629" s="4">
        <v>3100</v>
      </c>
      <c r="N629" s="4">
        <v>311</v>
      </c>
      <c r="O629" s="5">
        <v>42634</v>
      </c>
      <c r="P629" s="6" t="s">
        <v>94</v>
      </c>
    </row>
    <row r="630" spans="2:16" s="16" customFormat="1" x14ac:dyDescent="0.25">
      <c r="B630" s="4">
        <v>601</v>
      </c>
      <c r="C630" s="5">
        <v>42614</v>
      </c>
      <c r="D630" s="6" t="s">
        <v>15</v>
      </c>
      <c r="E630" s="6" t="s">
        <v>875</v>
      </c>
      <c r="F630" s="7">
        <f t="shared" si="24"/>
        <v>30189.655172413793</v>
      </c>
      <c r="G630" s="7">
        <f t="shared" si="25"/>
        <v>4830.3448275862074</v>
      </c>
      <c r="H630" s="7">
        <v>35020</v>
      </c>
      <c r="I630" s="4" t="s">
        <v>48</v>
      </c>
      <c r="J630" s="34" t="s">
        <v>669</v>
      </c>
      <c r="K630" s="4" t="s">
        <v>876</v>
      </c>
      <c r="L630" s="4">
        <v>4</v>
      </c>
      <c r="M630" s="4">
        <v>3100</v>
      </c>
      <c r="N630" s="4">
        <v>311</v>
      </c>
      <c r="O630" s="5">
        <v>42634</v>
      </c>
      <c r="P630" s="6" t="s">
        <v>94</v>
      </c>
    </row>
    <row r="631" spans="2:16" s="16" customFormat="1" x14ac:dyDescent="0.25">
      <c r="B631" s="4">
        <v>602</v>
      </c>
      <c r="C631" s="5">
        <v>42614</v>
      </c>
      <c r="D631" s="6" t="s">
        <v>15</v>
      </c>
      <c r="E631" s="6" t="s">
        <v>877</v>
      </c>
      <c r="F631" s="7">
        <f t="shared" si="24"/>
        <v>39102.586206896558</v>
      </c>
      <c r="G631" s="7">
        <f t="shared" si="25"/>
        <v>6256.4137931034493</v>
      </c>
      <c r="H631" s="7">
        <v>45359</v>
      </c>
      <c r="I631" s="4" t="s">
        <v>48</v>
      </c>
      <c r="J631" s="34" t="s">
        <v>669</v>
      </c>
      <c r="K631" s="4" t="s">
        <v>878</v>
      </c>
      <c r="L631" s="4">
        <v>4</v>
      </c>
      <c r="M631" s="4">
        <v>3100</v>
      </c>
      <c r="N631" s="4">
        <v>311</v>
      </c>
      <c r="O631" s="5">
        <v>42634</v>
      </c>
      <c r="P631" s="6" t="s">
        <v>94</v>
      </c>
    </row>
    <row r="632" spans="2:16" s="16" customFormat="1" x14ac:dyDescent="0.25">
      <c r="B632" s="4">
        <v>603</v>
      </c>
      <c r="C632" s="5">
        <v>42615</v>
      </c>
      <c r="D632" s="6" t="s">
        <v>15</v>
      </c>
      <c r="E632" s="6" t="s">
        <v>879</v>
      </c>
      <c r="F632" s="7">
        <f t="shared" si="24"/>
        <v>13866.379310344828</v>
      </c>
      <c r="G632" s="7">
        <f t="shared" si="25"/>
        <v>2218.6206896551726</v>
      </c>
      <c r="H632" s="7">
        <v>16085</v>
      </c>
      <c r="I632" s="4" t="s">
        <v>48</v>
      </c>
      <c r="J632" s="34" t="s">
        <v>669</v>
      </c>
      <c r="K632" s="4" t="s">
        <v>880</v>
      </c>
      <c r="L632" s="4">
        <v>4</v>
      </c>
      <c r="M632" s="4">
        <v>3100</v>
      </c>
      <c r="N632" s="4">
        <v>311</v>
      </c>
      <c r="O632" s="5">
        <v>42634</v>
      </c>
      <c r="P632" s="6" t="s">
        <v>94</v>
      </c>
    </row>
    <row r="633" spans="2:16" s="16" customFormat="1" x14ac:dyDescent="0.25">
      <c r="B633" s="4">
        <v>604</v>
      </c>
      <c r="C633" s="5">
        <v>42619</v>
      </c>
      <c r="D633" s="6" t="s">
        <v>15</v>
      </c>
      <c r="E633" s="6" t="s">
        <v>881</v>
      </c>
      <c r="F633" s="42">
        <f t="shared" si="24"/>
        <v>5917.2413793103451</v>
      </c>
      <c r="G633" s="42">
        <f t="shared" si="25"/>
        <v>946.75862068965523</v>
      </c>
      <c r="H633" s="42">
        <v>6864</v>
      </c>
      <c r="I633" s="4" t="s">
        <v>48</v>
      </c>
      <c r="J633" s="34" t="s">
        <v>669</v>
      </c>
      <c r="K633" s="4" t="s">
        <v>882</v>
      </c>
      <c r="L633" s="4">
        <v>4</v>
      </c>
      <c r="M633" s="4">
        <v>3100</v>
      </c>
      <c r="N633" s="4">
        <v>311</v>
      </c>
      <c r="O633" s="5">
        <v>42634</v>
      </c>
      <c r="P633" s="6" t="s">
        <v>94</v>
      </c>
    </row>
    <row r="634" spans="2:16" s="16" customFormat="1" x14ac:dyDescent="0.25">
      <c r="B634" s="4">
        <v>605</v>
      </c>
      <c r="C634" s="5">
        <v>42619</v>
      </c>
      <c r="D634" s="6" t="s">
        <v>15</v>
      </c>
      <c r="E634" s="6" t="s">
        <v>812</v>
      </c>
      <c r="F634" s="42">
        <f t="shared" si="24"/>
        <v>31793.103448275866</v>
      </c>
      <c r="G634" s="42">
        <f t="shared" si="25"/>
        <v>5086.8965517241386</v>
      </c>
      <c r="H634" s="42">
        <v>36880</v>
      </c>
      <c r="I634" s="4" t="s">
        <v>48</v>
      </c>
      <c r="J634" s="34" t="s">
        <v>669</v>
      </c>
      <c r="K634" s="4" t="s">
        <v>883</v>
      </c>
      <c r="L634" s="4">
        <v>4</v>
      </c>
      <c r="M634" s="4">
        <v>3100</v>
      </c>
      <c r="N634" s="4">
        <v>311</v>
      </c>
      <c r="O634" s="5" t="s">
        <v>884</v>
      </c>
      <c r="P634" s="6" t="s">
        <v>94</v>
      </c>
    </row>
    <row r="635" spans="2:16" s="16" customFormat="1" x14ac:dyDescent="0.25">
      <c r="B635" s="4">
        <v>606</v>
      </c>
      <c r="C635" s="5">
        <v>42619</v>
      </c>
      <c r="D635" s="6" t="s">
        <v>15</v>
      </c>
      <c r="E635" s="6" t="s">
        <v>790</v>
      </c>
      <c r="F635" s="42">
        <f t="shared" si="24"/>
        <v>5128.4482758620697</v>
      </c>
      <c r="G635" s="42">
        <f t="shared" si="25"/>
        <v>820.55172413793116</v>
      </c>
      <c r="H635" s="42">
        <v>5949</v>
      </c>
      <c r="I635" s="4" t="s">
        <v>48</v>
      </c>
      <c r="J635" s="34" t="s">
        <v>669</v>
      </c>
      <c r="K635" s="4" t="s">
        <v>885</v>
      </c>
      <c r="L635" s="4">
        <v>4</v>
      </c>
      <c r="M635" s="4">
        <v>3100</v>
      </c>
      <c r="N635" s="4">
        <v>311</v>
      </c>
      <c r="O635" s="5">
        <v>42634</v>
      </c>
      <c r="P635" s="6" t="s">
        <v>94</v>
      </c>
    </row>
    <row r="636" spans="2:16" s="16" customFormat="1" x14ac:dyDescent="0.25">
      <c r="B636" s="4">
        <v>607</v>
      </c>
      <c r="C636" s="5">
        <v>42619</v>
      </c>
      <c r="D636" s="6" t="s">
        <v>15</v>
      </c>
      <c r="E636" s="6" t="s">
        <v>886</v>
      </c>
      <c r="F636" s="42">
        <f t="shared" si="24"/>
        <v>1087.9310344827586</v>
      </c>
      <c r="G636" s="42">
        <f t="shared" si="25"/>
        <v>174.06896551724137</v>
      </c>
      <c r="H636" s="42">
        <v>1262</v>
      </c>
      <c r="I636" s="4" t="s">
        <v>48</v>
      </c>
      <c r="J636" s="34" t="s">
        <v>669</v>
      </c>
      <c r="K636" s="4" t="s">
        <v>887</v>
      </c>
      <c r="L636" s="4">
        <v>4</v>
      </c>
      <c r="M636" s="4">
        <v>3100</v>
      </c>
      <c r="N636" s="4">
        <v>311</v>
      </c>
      <c r="O636" s="5">
        <v>42634</v>
      </c>
      <c r="P636" s="6" t="s">
        <v>94</v>
      </c>
    </row>
    <row r="637" spans="2:16" s="16" customFormat="1" x14ac:dyDescent="0.25">
      <c r="B637" s="4">
        <v>608</v>
      </c>
      <c r="C637" s="5">
        <v>42619</v>
      </c>
      <c r="D637" s="6" t="s">
        <v>15</v>
      </c>
      <c r="E637" s="6" t="s">
        <v>888</v>
      </c>
      <c r="F637" s="7">
        <f t="shared" si="24"/>
        <v>5588.7931034482763</v>
      </c>
      <c r="G637" s="7">
        <f t="shared" si="25"/>
        <v>894.20689655172418</v>
      </c>
      <c r="H637" s="7">
        <v>6483</v>
      </c>
      <c r="I637" s="4" t="s">
        <v>48</v>
      </c>
      <c r="J637" s="34" t="s">
        <v>669</v>
      </c>
      <c r="K637" s="4" t="s">
        <v>889</v>
      </c>
      <c r="L637" s="4">
        <v>4</v>
      </c>
      <c r="M637" s="4">
        <v>3100</v>
      </c>
      <c r="N637" s="4">
        <v>311</v>
      </c>
      <c r="O637" s="5">
        <v>42634</v>
      </c>
      <c r="P637" s="6" t="s">
        <v>94</v>
      </c>
    </row>
    <row r="638" spans="2:16" s="16" customFormat="1" x14ac:dyDescent="0.25">
      <c r="B638" s="4">
        <v>609</v>
      </c>
      <c r="C638" s="5">
        <v>42619</v>
      </c>
      <c r="D638" s="6" t="s">
        <v>15</v>
      </c>
      <c r="E638" s="6" t="s">
        <v>890</v>
      </c>
      <c r="F638" s="7">
        <f t="shared" si="24"/>
        <v>15228.448275862071</v>
      </c>
      <c r="G638" s="7">
        <f t="shared" si="25"/>
        <v>2436.5517241379312</v>
      </c>
      <c r="H638" s="7">
        <v>17665</v>
      </c>
      <c r="I638" s="4" t="s">
        <v>48</v>
      </c>
      <c r="J638" s="34" t="s">
        <v>669</v>
      </c>
      <c r="K638" s="4" t="s">
        <v>891</v>
      </c>
      <c r="L638" s="4">
        <v>4</v>
      </c>
      <c r="M638" s="4">
        <v>3100</v>
      </c>
      <c r="N638" s="4">
        <v>311</v>
      </c>
      <c r="O638" s="5">
        <v>42634</v>
      </c>
      <c r="P638" s="6" t="s">
        <v>94</v>
      </c>
    </row>
    <row r="639" spans="2:16" s="16" customFormat="1" x14ac:dyDescent="0.25">
      <c r="B639" s="4">
        <v>610</v>
      </c>
      <c r="C639" s="5">
        <v>42619</v>
      </c>
      <c r="D639" s="6" t="s">
        <v>15</v>
      </c>
      <c r="E639" s="6" t="s">
        <v>892</v>
      </c>
      <c r="F639" s="7">
        <f t="shared" si="24"/>
        <v>15788.793103448277</v>
      </c>
      <c r="G639" s="7">
        <f t="shared" si="25"/>
        <v>2526.2068965517242</v>
      </c>
      <c r="H639" s="7">
        <v>18315</v>
      </c>
      <c r="I639" s="4" t="s">
        <v>48</v>
      </c>
      <c r="J639" s="34" t="s">
        <v>669</v>
      </c>
      <c r="K639" s="4" t="s">
        <v>893</v>
      </c>
      <c r="L639" s="4">
        <v>4</v>
      </c>
      <c r="M639" s="4">
        <v>3100</v>
      </c>
      <c r="N639" s="4">
        <v>311</v>
      </c>
      <c r="O639" s="5">
        <v>42634</v>
      </c>
      <c r="P639" s="6" t="s">
        <v>94</v>
      </c>
    </row>
    <row r="640" spans="2:16" s="16" customFormat="1" x14ac:dyDescent="0.25">
      <c r="B640" s="4">
        <v>611</v>
      </c>
      <c r="C640" s="5">
        <v>42619</v>
      </c>
      <c r="D640" s="6" t="s">
        <v>15</v>
      </c>
      <c r="E640" s="6" t="s">
        <v>894</v>
      </c>
      <c r="F640" s="7">
        <f t="shared" si="24"/>
        <v>5327.5862068965525</v>
      </c>
      <c r="G640" s="7">
        <f t="shared" si="25"/>
        <v>852.41379310344837</v>
      </c>
      <c r="H640" s="7">
        <v>6180</v>
      </c>
      <c r="I640" s="4" t="s">
        <v>48</v>
      </c>
      <c r="J640" s="34" t="s">
        <v>669</v>
      </c>
      <c r="K640" s="4" t="s">
        <v>895</v>
      </c>
      <c r="L640" s="4">
        <v>4</v>
      </c>
      <c r="M640" s="4">
        <v>3100</v>
      </c>
      <c r="N640" s="4">
        <v>311</v>
      </c>
      <c r="O640" s="5">
        <v>42634</v>
      </c>
      <c r="P640" s="6" t="s">
        <v>94</v>
      </c>
    </row>
    <row r="641" spans="2:16" s="16" customFormat="1" x14ac:dyDescent="0.25">
      <c r="B641" s="4">
        <v>612</v>
      </c>
      <c r="C641" s="5">
        <v>42632</v>
      </c>
      <c r="D641" s="6" t="s">
        <v>15</v>
      </c>
      <c r="E641" s="6" t="s">
        <v>896</v>
      </c>
      <c r="F641" s="7">
        <f t="shared" si="24"/>
        <v>22906.500000000004</v>
      </c>
      <c r="G641" s="7">
        <f t="shared" si="25"/>
        <v>3665.0400000000009</v>
      </c>
      <c r="H641" s="7">
        <v>26571.54</v>
      </c>
      <c r="I641" s="4" t="s">
        <v>48</v>
      </c>
      <c r="J641" s="34" t="s">
        <v>897</v>
      </c>
      <c r="K641" s="4" t="s">
        <v>898</v>
      </c>
      <c r="L641" s="4">
        <v>4</v>
      </c>
      <c r="M641" s="4">
        <v>2400</v>
      </c>
      <c r="N641" s="4">
        <v>249</v>
      </c>
      <c r="O641" s="5">
        <v>42634</v>
      </c>
      <c r="P641" s="6" t="s">
        <v>94</v>
      </c>
    </row>
    <row r="642" spans="2:16" s="16" customFormat="1" x14ac:dyDescent="0.25">
      <c r="B642" s="4">
        <v>613</v>
      </c>
      <c r="C642" s="5">
        <v>42668</v>
      </c>
      <c r="D642" s="6" t="s">
        <v>15</v>
      </c>
      <c r="E642" s="6" t="s">
        <v>899</v>
      </c>
      <c r="F642" s="7">
        <f t="shared" si="24"/>
        <v>22106.086206896554</v>
      </c>
      <c r="G642" s="7">
        <f t="shared" si="25"/>
        <v>3536.9737931034488</v>
      </c>
      <c r="H642" s="7">
        <v>25643.06</v>
      </c>
      <c r="I642" s="4" t="s">
        <v>48</v>
      </c>
      <c r="J642" s="34" t="s">
        <v>900</v>
      </c>
      <c r="K642" s="4" t="s">
        <v>901</v>
      </c>
      <c r="L642" s="4">
        <v>4</v>
      </c>
      <c r="M642" s="4">
        <v>3500</v>
      </c>
      <c r="N642" s="4">
        <v>351</v>
      </c>
      <c r="O642" s="5">
        <v>42635</v>
      </c>
      <c r="P642" s="6" t="s">
        <v>94</v>
      </c>
    </row>
    <row r="643" spans="2:16" s="16" customFormat="1" x14ac:dyDescent="0.25">
      <c r="B643" s="4">
        <v>614</v>
      </c>
      <c r="C643" s="5">
        <v>42640</v>
      </c>
      <c r="D643" s="6" t="s">
        <v>15</v>
      </c>
      <c r="E643" s="6" t="s">
        <v>902</v>
      </c>
      <c r="F643" s="7">
        <f t="shared" si="24"/>
        <v>1200</v>
      </c>
      <c r="G643" s="7">
        <f t="shared" si="25"/>
        <v>192</v>
      </c>
      <c r="H643" s="7">
        <v>1392</v>
      </c>
      <c r="I643" s="4" t="s">
        <v>903</v>
      </c>
      <c r="J643" s="34" t="s">
        <v>89</v>
      </c>
      <c r="K643" s="4" t="s">
        <v>904</v>
      </c>
      <c r="L643" s="4">
        <v>4</v>
      </c>
      <c r="M643" s="4">
        <v>2400</v>
      </c>
      <c r="N643" s="4">
        <v>249</v>
      </c>
      <c r="O643" s="5">
        <v>42641</v>
      </c>
      <c r="P643" s="6" t="s">
        <v>94</v>
      </c>
    </row>
    <row r="644" spans="2:16" s="16" customFormat="1" x14ac:dyDescent="0.25">
      <c r="B644" s="4">
        <v>615</v>
      </c>
      <c r="C644" s="5">
        <v>42640</v>
      </c>
      <c r="D644" s="6" t="s">
        <v>15</v>
      </c>
      <c r="E644" s="6" t="s">
        <v>902</v>
      </c>
      <c r="F644" s="7">
        <f t="shared" si="24"/>
        <v>2400</v>
      </c>
      <c r="G644" s="7">
        <f t="shared" si="25"/>
        <v>384</v>
      </c>
      <c r="H644" s="7">
        <v>2784</v>
      </c>
      <c r="I644" s="4" t="s">
        <v>903</v>
      </c>
      <c r="J644" s="34" t="s">
        <v>89</v>
      </c>
      <c r="K644" s="4" t="s">
        <v>905</v>
      </c>
      <c r="L644" s="4">
        <v>4</v>
      </c>
      <c r="M644" s="4">
        <v>2400</v>
      </c>
      <c r="N644" s="4">
        <v>249</v>
      </c>
      <c r="O644" s="5">
        <v>42641</v>
      </c>
      <c r="P644" s="6" t="s">
        <v>94</v>
      </c>
    </row>
    <row r="645" spans="2:16" s="16" customFormat="1" x14ac:dyDescent="0.25">
      <c r="B645" s="4">
        <v>616</v>
      </c>
      <c r="C645" s="5">
        <v>42627</v>
      </c>
      <c r="D645" s="6" t="s">
        <v>15</v>
      </c>
      <c r="E645" s="6" t="s">
        <v>826</v>
      </c>
      <c r="F645" s="7">
        <f t="shared" si="24"/>
        <v>5047.4137931034484</v>
      </c>
      <c r="G645" s="7">
        <f t="shared" si="25"/>
        <v>807.58620689655174</v>
      </c>
      <c r="H645" s="7">
        <v>5855</v>
      </c>
      <c r="I645" s="4" t="s">
        <v>48</v>
      </c>
      <c r="J645" s="34" t="s">
        <v>669</v>
      </c>
      <c r="K645" s="4" t="s">
        <v>906</v>
      </c>
      <c r="L645" s="4">
        <v>4</v>
      </c>
      <c r="M645" s="4">
        <v>3100</v>
      </c>
      <c r="N645" s="4">
        <v>311</v>
      </c>
      <c r="O645" s="5">
        <v>42642</v>
      </c>
      <c r="P645" s="6" t="s">
        <v>94</v>
      </c>
    </row>
    <row r="646" spans="2:16" s="16" customFormat="1" x14ac:dyDescent="0.25">
      <c r="B646" s="4">
        <v>617</v>
      </c>
      <c r="C646" s="5">
        <v>42627</v>
      </c>
      <c r="D646" s="6" t="s">
        <v>15</v>
      </c>
      <c r="E646" s="6" t="s">
        <v>907</v>
      </c>
      <c r="F646" s="7">
        <f t="shared" si="24"/>
        <v>1910.344827586207</v>
      </c>
      <c r="G646" s="7">
        <f t="shared" si="25"/>
        <v>305.65517241379314</v>
      </c>
      <c r="H646" s="7">
        <v>2216</v>
      </c>
      <c r="I646" s="4" t="s">
        <v>48</v>
      </c>
      <c r="J646" s="34" t="s">
        <v>669</v>
      </c>
      <c r="K646" s="4" t="s">
        <v>908</v>
      </c>
      <c r="L646" s="4">
        <v>4</v>
      </c>
      <c r="M646" s="4">
        <v>3100</v>
      </c>
      <c r="N646" s="4">
        <v>311</v>
      </c>
      <c r="O646" s="5">
        <v>42642</v>
      </c>
      <c r="P646" s="6" t="s">
        <v>94</v>
      </c>
    </row>
    <row r="647" spans="2:16" s="16" customFormat="1" x14ac:dyDescent="0.25">
      <c r="B647" s="4">
        <v>618</v>
      </c>
      <c r="C647" s="5">
        <v>42633</v>
      </c>
      <c r="D647" s="6" t="s">
        <v>21</v>
      </c>
      <c r="E647" s="6" t="s">
        <v>909</v>
      </c>
      <c r="F647" s="7">
        <f t="shared" si="24"/>
        <v>708.50862068965523</v>
      </c>
      <c r="G647" s="7">
        <f t="shared" si="25"/>
        <v>113.36137931034484</v>
      </c>
      <c r="H647" s="7">
        <v>821.87</v>
      </c>
      <c r="I647" s="4" t="s">
        <v>48</v>
      </c>
      <c r="J647" s="34" t="s">
        <v>51</v>
      </c>
      <c r="K647" s="4">
        <v>888</v>
      </c>
      <c r="L647" s="4">
        <v>4</v>
      </c>
      <c r="M647" s="4">
        <v>2100</v>
      </c>
      <c r="N647" s="4">
        <v>211</v>
      </c>
      <c r="O647" s="5">
        <v>42642</v>
      </c>
      <c r="P647" s="6" t="s">
        <v>94</v>
      </c>
    </row>
    <row r="648" spans="2:16" s="16" customFormat="1" x14ac:dyDescent="0.25">
      <c r="B648" s="4">
        <v>619</v>
      </c>
      <c r="C648" s="5">
        <v>42634</v>
      </c>
      <c r="D648" s="6" t="s">
        <v>10</v>
      </c>
      <c r="E648" s="6" t="s">
        <v>909</v>
      </c>
      <c r="F648" s="7">
        <f t="shared" si="24"/>
        <v>1659.7586206896553</v>
      </c>
      <c r="G648" s="7">
        <f t="shared" si="25"/>
        <v>265.56137931034488</v>
      </c>
      <c r="H648" s="7">
        <v>1925.32</v>
      </c>
      <c r="I648" s="4" t="s">
        <v>48</v>
      </c>
      <c r="J648" s="34" t="s">
        <v>51</v>
      </c>
      <c r="K648" s="4">
        <v>889</v>
      </c>
      <c r="L648" s="4">
        <v>4</v>
      </c>
      <c r="M648" s="4">
        <v>2100</v>
      </c>
      <c r="N648" s="4">
        <v>211</v>
      </c>
      <c r="O648" s="5">
        <v>42642</v>
      </c>
      <c r="P648" s="6" t="s">
        <v>94</v>
      </c>
    </row>
    <row r="649" spans="2:16" s="16" customFormat="1" x14ac:dyDescent="0.25">
      <c r="B649" s="4">
        <v>620</v>
      </c>
      <c r="C649" s="5">
        <v>42635</v>
      </c>
      <c r="D649" s="6" t="s">
        <v>20</v>
      </c>
      <c r="E649" s="6" t="s">
        <v>909</v>
      </c>
      <c r="F649" s="7">
        <f t="shared" si="24"/>
        <v>1753.5517241379312</v>
      </c>
      <c r="G649" s="7">
        <f t="shared" si="25"/>
        <v>280.56827586206902</v>
      </c>
      <c r="H649" s="7">
        <v>2034.12</v>
      </c>
      <c r="I649" s="4" t="s">
        <v>48</v>
      </c>
      <c r="J649" s="34" t="s">
        <v>51</v>
      </c>
      <c r="K649" s="4">
        <v>890</v>
      </c>
      <c r="L649" s="4">
        <v>4</v>
      </c>
      <c r="M649" s="4">
        <v>2100</v>
      </c>
      <c r="N649" s="4">
        <v>211</v>
      </c>
      <c r="O649" s="5">
        <v>42642</v>
      </c>
      <c r="P649" s="6" t="s">
        <v>94</v>
      </c>
    </row>
    <row r="650" spans="2:16" s="16" customFormat="1" x14ac:dyDescent="0.25">
      <c r="B650" s="4">
        <v>621</v>
      </c>
      <c r="C650" s="5">
        <v>42635</v>
      </c>
      <c r="D650" s="6" t="s">
        <v>15</v>
      </c>
      <c r="E650" s="6" t="s">
        <v>909</v>
      </c>
      <c r="F650" s="7">
        <f t="shared" si="24"/>
        <v>755.68103448275872</v>
      </c>
      <c r="G650" s="7">
        <f t="shared" si="25"/>
        <v>120.9089655172414</v>
      </c>
      <c r="H650" s="7">
        <v>876.59</v>
      </c>
      <c r="I650" s="4" t="s">
        <v>48</v>
      </c>
      <c r="J650" s="34" t="s">
        <v>51</v>
      </c>
      <c r="K650" s="4">
        <v>891</v>
      </c>
      <c r="L650" s="4">
        <v>4</v>
      </c>
      <c r="M650" s="4">
        <v>2100</v>
      </c>
      <c r="N650" s="4">
        <v>211</v>
      </c>
      <c r="O650" s="5">
        <v>42642</v>
      </c>
      <c r="P650" s="6" t="s">
        <v>94</v>
      </c>
    </row>
    <row r="651" spans="2:16" s="16" customFormat="1" x14ac:dyDescent="0.25">
      <c r="B651" s="4">
        <v>622</v>
      </c>
      <c r="C651" s="5">
        <v>42642</v>
      </c>
      <c r="D651" s="6" t="s">
        <v>15</v>
      </c>
      <c r="E651" s="6" t="s">
        <v>910</v>
      </c>
      <c r="F651" s="7">
        <f t="shared" si="24"/>
        <v>44992.560344827594</v>
      </c>
      <c r="G651" s="7">
        <f t="shared" si="25"/>
        <v>7198.8096551724157</v>
      </c>
      <c r="H651" s="7">
        <v>52191.37</v>
      </c>
      <c r="I651" s="4" t="s">
        <v>48</v>
      </c>
      <c r="J651" s="34" t="s">
        <v>26</v>
      </c>
      <c r="K651" s="4" t="s">
        <v>911</v>
      </c>
      <c r="L651" s="4">
        <v>4</v>
      </c>
      <c r="M651" s="4">
        <v>2400</v>
      </c>
      <c r="N651" s="4">
        <v>249</v>
      </c>
      <c r="O651" s="5">
        <v>42642</v>
      </c>
      <c r="P651" s="6" t="s">
        <v>94</v>
      </c>
    </row>
    <row r="652" spans="2:16" s="16" customFormat="1" x14ac:dyDescent="0.25">
      <c r="B652" s="4">
        <v>623</v>
      </c>
      <c r="C652" s="5">
        <v>42642</v>
      </c>
      <c r="D652" s="6" t="s">
        <v>15</v>
      </c>
      <c r="E652" s="38" t="s">
        <v>912</v>
      </c>
      <c r="F652" s="7">
        <f t="shared" si="24"/>
        <v>10219.379310344828</v>
      </c>
      <c r="G652" s="39">
        <f t="shared" si="25"/>
        <v>1635.1006896551726</v>
      </c>
      <c r="H652" s="7">
        <v>11854.48</v>
      </c>
      <c r="I652" s="4" t="s">
        <v>48</v>
      </c>
      <c r="J652" s="34" t="s">
        <v>26</v>
      </c>
      <c r="K652" s="4" t="s">
        <v>913</v>
      </c>
      <c r="L652" s="4">
        <v>4</v>
      </c>
      <c r="M652" s="4">
        <v>2400</v>
      </c>
      <c r="N652" s="4">
        <v>249</v>
      </c>
      <c r="O652" s="5">
        <v>42642</v>
      </c>
      <c r="P652" s="6" t="s">
        <v>94</v>
      </c>
    </row>
    <row r="653" spans="2:16" s="16" customFormat="1" x14ac:dyDescent="0.25">
      <c r="B653" s="4">
        <v>624</v>
      </c>
      <c r="C653" s="5">
        <v>42642</v>
      </c>
      <c r="D653" s="6" t="s">
        <v>15</v>
      </c>
      <c r="E653" s="6" t="s">
        <v>914</v>
      </c>
      <c r="F653" s="7">
        <f t="shared" si="24"/>
        <v>1405.5000000000002</v>
      </c>
      <c r="G653" s="7">
        <f t="shared" si="25"/>
        <v>224.88000000000005</v>
      </c>
      <c r="H653" s="7">
        <v>1630.38</v>
      </c>
      <c r="I653" s="4" t="s">
        <v>48</v>
      </c>
      <c r="J653" s="34" t="s">
        <v>26</v>
      </c>
      <c r="K653" s="4" t="s">
        <v>915</v>
      </c>
      <c r="L653" s="4">
        <v>4</v>
      </c>
      <c r="M653" s="4">
        <v>2400</v>
      </c>
      <c r="N653" s="4">
        <v>249</v>
      </c>
      <c r="O653" s="5">
        <v>42642</v>
      </c>
      <c r="P653" s="6" t="s">
        <v>94</v>
      </c>
    </row>
    <row r="654" spans="2:16" s="16" customFormat="1" x14ac:dyDescent="0.25">
      <c r="B654" s="4">
        <v>625</v>
      </c>
      <c r="C654" s="5">
        <v>42642</v>
      </c>
      <c r="D654" s="6" t="s">
        <v>15</v>
      </c>
      <c r="E654" s="6" t="s">
        <v>916</v>
      </c>
      <c r="F654" s="7">
        <f t="shared" si="24"/>
        <v>17531.577586206899</v>
      </c>
      <c r="G654" s="7">
        <f t="shared" si="25"/>
        <v>2805.0524137931038</v>
      </c>
      <c r="H654" s="7">
        <v>20336.63</v>
      </c>
      <c r="I654" s="4" t="s">
        <v>48</v>
      </c>
      <c r="J654" s="34" t="s">
        <v>26</v>
      </c>
      <c r="K654" s="4" t="s">
        <v>917</v>
      </c>
      <c r="L654" s="4">
        <v>4</v>
      </c>
      <c r="M654" s="4">
        <v>2400</v>
      </c>
      <c r="N654" s="4">
        <v>249</v>
      </c>
      <c r="O654" s="5">
        <v>42642</v>
      </c>
      <c r="P654" s="6" t="s">
        <v>94</v>
      </c>
    </row>
    <row r="655" spans="2:16" s="16" customFormat="1" x14ac:dyDescent="0.25">
      <c r="B655" s="4">
        <v>626</v>
      </c>
      <c r="C655" s="5">
        <v>42643</v>
      </c>
      <c r="D655" s="6" t="s">
        <v>15</v>
      </c>
      <c r="E655" s="6" t="s">
        <v>918</v>
      </c>
      <c r="F655" s="7">
        <f t="shared" si="24"/>
        <v>97172.500000000015</v>
      </c>
      <c r="G655" s="7">
        <f t="shared" si="25"/>
        <v>15547.600000000002</v>
      </c>
      <c r="H655" s="7">
        <v>112720.1</v>
      </c>
      <c r="I655" s="4" t="s">
        <v>48</v>
      </c>
      <c r="J655" s="34" t="s">
        <v>919</v>
      </c>
      <c r="K655" s="4" t="s">
        <v>920</v>
      </c>
      <c r="L655" s="4">
        <v>4</v>
      </c>
      <c r="M655" s="4">
        <v>3500</v>
      </c>
      <c r="N655" s="4">
        <v>351</v>
      </c>
      <c r="O655" s="5">
        <v>42643</v>
      </c>
      <c r="P655" s="6" t="s">
        <v>94</v>
      </c>
    </row>
    <row r="656" spans="2:16" s="16" customFormat="1" x14ac:dyDescent="0.25">
      <c r="B656" s="4">
        <v>627</v>
      </c>
      <c r="C656" s="5">
        <v>42643</v>
      </c>
      <c r="D656" s="6" t="s">
        <v>15</v>
      </c>
      <c r="E656" s="6" t="s">
        <v>770</v>
      </c>
      <c r="F656" s="7">
        <v>900</v>
      </c>
      <c r="G656" s="7"/>
      <c r="H656" s="7">
        <v>900</v>
      </c>
      <c r="I656" s="4" t="s">
        <v>48</v>
      </c>
      <c r="J656" s="34" t="s">
        <v>771</v>
      </c>
      <c r="K656" s="4">
        <v>261</v>
      </c>
      <c r="L656" s="4">
        <v>4</v>
      </c>
      <c r="M656" s="4">
        <v>3500</v>
      </c>
      <c r="N656" s="4">
        <v>351</v>
      </c>
      <c r="O656" s="5">
        <v>42643</v>
      </c>
      <c r="P656" s="6" t="s">
        <v>94</v>
      </c>
    </row>
    <row r="657" spans="2:16" s="16" customFormat="1" x14ac:dyDescent="0.25">
      <c r="B657" s="4">
        <v>628</v>
      </c>
      <c r="C657" s="5">
        <v>42643</v>
      </c>
      <c r="D657" s="6" t="s">
        <v>15</v>
      </c>
      <c r="E657" s="6" t="s">
        <v>795</v>
      </c>
      <c r="F657" s="7">
        <f>H657/1.16</f>
        <v>396.55172413793105</v>
      </c>
      <c r="G657" s="7">
        <f>H657*0.16</f>
        <v>73.600000000000009</v>
      </c>
      <c r="H657" s="7">
        <v>460</v>
      </c>
      <c r="I657" s="4" t="s">
        <v>48</v>
      </c>
      <c r="J657" s="34" t="s">
        <v>771</v>
      </c>
      <c r="K657" s="4">
        <v>4429</v>
      </c>
      <c r="L657" s="4">
        <v>4</v>
      </c>
      <c r="M657" s="4">
        <v>3500</v>
      </c>
      <c r="N657" s="4">
        <v>355</v>
      </c>
      <c r="O657" s="5">
        <v>42643</v>
      </c>
      <c r="P657" s="6" t="s">
        <v>94</v>
      </c>
    </row>
    <row r="658" spans="2:16" s="16" customFormat="1" x14ac:dyDescent="0.25">
      <c r="D658" s="38"/>
      <c r="E658" s="38"/>
      <c r="F658" s="29"/>
      <c r="G658" s="29"/>
      <c r="H658" s="61"/>
      <c r="I658" s="37"/>
      <c r="J658" s="35"/>
      <c r="K658" s="61"/>
      <c r="L658" s="61"/>
      <c r="M658" s="61"/>
      <c r="N658" s="64"/>
      <c r="O658" s="64"/>
      <c r="P658" s="38"/>
    </row>
    <row r="659" spans="2:16" s="16" customFormat="1" x14ac:dyDescent="0.25">
      <c r="B659" s="94" t="s">
        <v>921</v>
      </c>
      <c r="C659" s="94"/>
      <c r="D659" s="38"/>
      <c r="E659" s="65"/>
      <c r="F659" s="29"/>
      <c r="G659" s="29"/>
      <c r="H659" s="29"/>
      <c r="I659" s="37"/>
      <c r="J659" s="66"/>
      <c r="K659" s="29"/>
      <c r="L659" s="29"/>
      <c r="M659" s="29"/>
      <c r="N659" s="29"/>
      <c r="O659" s="29"/>
      <c r="P659" s="25"/>
    </row>
    <row r="660" spans="2:16" s="16" customFormat="1" x14ac:dyDescent="0.25">
      <c r="B660" s="4">
        <v>629</v>
      </c>
      <c r="C660" s="5">
        <v>42624</v>
      </c>
      <c r="D660" s="6" t="s">
        <v>10</v>
      </c>
      <c r="E660" s="6" t="s">
        <v>766</v>
      </c>
      <c r="F660" s="7">
        <f>H660/1.16</f>
        <v>947.41379310344837</v>
      </c>
      <c r="G660" s="7">
        <f>F660*0.16</f>
        <v>151.58620689655174</v>
      </c>
      <c r="H660" s="7">
        <v>1099</v>
      </c>
      <c r="I660" s="4" t="s">
        <v>48</v>
      </c>
      <c r="J660" s="34" t="s">
        <v>922</v>
      </c>
      <c r="K660" s="4">
        <v>60316090068690</v>
      </c>
      <c r="L660" s="4">
        <v>2</v>
      </c>
      <c r="M660" s="4">
        <v>3100</v>
      </c>
      <c r="N660" s="4">
        <v>314</v>
      </c>
      <c r="O660" s="5">
        <v>42650</v>
      </c>
      <c r="P660" s="4" t="s">
        <v>94</v>
      </c>
    </row>
    <row r="661" spans="2:16" s="16" customFormat="1" x14ac:dyDescent="0.25">
      <c r="B661" s="4">
        <v>630</v>
      </c>
      <c r="C661" s="5">
        <v>42657</v>
      </c>
      <c r="D661" s="6" t="s">
        <v>15</v>
      </c>
      <c r="E661" s="6" t="s">
        <v>923</v>
      </c>
      <c r="F661" s="7">
        <f>H661/1.16</f>
        <v>405.17241379310349</v>
      </c>
      <c r="G661" s="7">
        <f>F661*0.16</f>
        <v>64.827586206896555</v>
      </c>
      <c r="H661" s="7">
        <v>470</v>
      </c>
      <c r="I661" s="4" t="s">
        <v>23</v>
      </c>
      <c r="J661" s="34" t="s">
        <v>22</v>
      </c>
      <c r="K661" s="4" t="s">
        <v>924</v>
      </c>
      <c r="L661" s="4">
        <v>4</v>
      </c>
      <c r="M661" s="4">
        <v>3500</v>
      </c>
      <c r="N661" s="4">
        <v>351</v>
      </c>
      <c r="O661" s="5">
        <v>42657</v>
      </c>
      <c r="P661" s="4" t="s">
        <v>94</v>
      </c>
    </row>
    <row r="662" spans="2:16" s="16" customFormat="1" x14ac:dyDescent="0.25">
      <c r="B662" s="4">
        <v>631</v>
      </c>
      <c r="C662" s="5">
        <v>42657</v>
      </c>
      <c r="D662" s="6" t="s">
        <v>15</v>
      </c>
      <c r="E662" s="6" t="s">
        <v>715</v>
      </c>
      <c r="F662" s="7">
        <v>900</v>
      </c>
      <c r="G662" s="7"/>
      <c r="H662" s="7">
        <v>900</v>
      </c>
      <c r="I662" s="4" t="s">
        <v>23</v>
      </c>
      <c r="J662" s="34" t="s">
        <v>716</v>
      </c>
      <c r="K662" s="4">
        <v>281</v>
      </c>
      <c r="L662" s="4">
        <v>4</v>
      </c>
      <c r="M662" s="4">
        <v>3500</v>
      </c>
      <c r="N662" s="4">
        <v>351</v>
      </c>
      <c r="O662" s="5">
        <v>42657</v>
      </c>
      <c r="P662" s="4" t="s">
        <v>94</v>
      </c>
    </row>
    <row r="663" spans="2:16" s="16" customFormat="1" x14ac:dyDescent="0.25">
      <c r="B663" s="4">
        <v>632</v>
      </c>
      <c r="C663" s="5">
        <v>42657</v>
      </c>
      <c r="D663" s="6" t="s">
        <v>15</v>
      </c>
      <c r="E663" s="6" t="s">
        <v>925</v>
      </c>
      <c r="F663" s="7">
        <v>3260</v>
      </c>
      <c r="G663" s="7">
        <v>521.6</v>
      </c>
      <c r="H663" s="7">
        <v>3781.6</v>
      </c>
      <c r="I663" s="4" t="s">
        <v>48</v>
      </c>
      <c r="J663" s="34" t="s">
        <v>674</v>
      </c>
      <c r="K663" s="4">
        <v>8491</v>
      </c>
      <c r="L663" s="4">
        <v>4</v>
      </c>
      <c r="M663" s="4">
        <v>3500</v>
      </c>
      <c r="N663" s="4">
        <v>351</v>
      </c>
      <c r="O663" s="5">
        <v>42657</v>
      </c>
      <c r="P663" s="4" t="s">
        <v>94</v>
      </c>
    </row>
    <row r="664" spans="2:16" s="16" customFormat="1" x14ac:dyDescent="0.25">
      <c r="B664" s="4">
        <v>633</v>
      </c>
      <c r="C664" s="5">
        <v>42647</v>
      </c>
      <c r="D664" s="6" t="s">
        <v>15</v>
      </c>
      <c r="E664" s="6" t="s">
        <v>926</v>
      </c>
      <c r="F664" s="7">
        <f>H664/1.16</f>
        <v>14167.241379310346</v>
      </c>
      <c r="G664" s="7">
        <f>F664*0.16</f>
        <v>2266.7586206896553</v>
      </c>
      <c r="H664" s="7">
        <v>16434</v>
      </c>
      <c r="I664" s="4" t="s">
        <v>48</v>
      </c>
      <c r="J664" s="34" t="s">
        <v>669</v>
      </c>
      <c r="K664" s="4" t="s">
        <v>927</v>
      </c>
      <c r="L664" s="4">
        <v>4</v>
      </c>
      <c r="M664" s="4">
        <v>3100</v>
      </c>
      <c r="N664" s="4">
        <v>311</v>
      </c>
      <c r="O664" s="5">
        <v>42658</v>
      </c>
      <c r="P664" s="4" t="s">
        <v>94</v>
      </c>
    </row>
    <row r="665" spans="2:16" s="16" customFormat="1" x14ac:dyDescent="0.25">
      <c r="B665" s="4">
        <v>634</v>
      </c>
      <c r="C665" s="5">
        <v>42647</v>
      </c>
      <c r="D665" s="6" t="s">
        <v>15</v>
      </c>
      <c r="E665" s="6" t="s">
        <v>750</v>
      </c>
      <c r="F665" s="7">
        <f>H665/1.16</f>
        <v>1982.7586206896553</v>
      </c>
      <c r="G665" s="7">
        <f>F665*0.16</f>
        <v>317.24137931034488</v>
      </c>
      <c r="H665" s="7">
        <v>2300</v>
      </c>
      <c r="I665" s="4" t="s">
        <v>48</v>
      </c>
      <c r="J665" s="34" t="s">
        <v>669</v>
      </c>
      <c r="K665" s="4" t="s">
        <v>928</v>
      </c>
      <c r="L665" s="4">
        <v>4</v>
      </c>
      <c r="M665" s="4">
        <v>3100</v>
      </c>
      <c r="N665" s="4">
        <v>311</v>
      </c>
      <c r="O665" s="5">
        <v>42658</v>
      </c>
      <c r="P665" s="4" t="s">
        <v>94</v>
      </c>
    </row>
    <row r="666" spans="2:16" s="16" customFormat="1" x14ac:dyDescent="0.25">
      <c r="B666" s="4">
        <v>635</v>
      </c>
      <c r="C666" s="5">
        <v>42647</v>
      </c>
      <c r="D666" s="6" t="s">
        <v>15</v>
      </c>
      <c r="E666" s="6" t="s">
        <v>703</v>
      </c>
      <c r="F666" s="7">
        <f>H666/1.16</f>
        <v>16519.827586206899</v>
      </c>
      <c r="G666" s="7">
        <f>F666*0.16</f>
        <v>2643.1724137931037</v>
      </c>
      <c r="H666" s="7">
        <v>19163</v>
      </c>
      <c r="I666" s="7" t="s">
        <v>48</v>
      </c>
      <c r="J666" s="68" t="s">
        <v>669</v>
      </c>
      <c r="K666" s="7" t="s">
        <v>929</v>
      </c>
      <c r="L666" s="4">
        <v>4</v>
      </c>
      <c r="M666" s="4">
        <v>3100</v>
      </c>
      <c r="N666" s="4">
        <v>311</v>
      </c>
      <c r="O666" s="5">
        <v>42658</v>
      </c>
      <c r="P666" s="4" t="s">
        <v>94</v>
      </c>
    </row>
    <row r="667" spans="2:16" s="16" customFormat="1" x14ac:dyDescent="0.25">
      <c r="B667" s="4">
        <v>636</v>
      </c>
      <c r="C667" s="5">
        <v>42660</v>
      </c>
      <c r="D667" s="6" t="s">
        <v>10</v>
      </c>
      <c r="E667" s="6" t="s">
        <v>930</v>
      </c>
      <c r="F667" s="7">
        <v>646.55200000000002</v>
      </c>
      <c r="G667" s="7">
        <v>103.4483</v>
      </c>
      <c r="H667" s="7">
        <v>750.00300000000004</v>
      </c>
      <c r="I667" s="4" t="s">
        <v>23</v>
      </c>
      <c r="J667" s="34" t="s">
        <v>379</v>
      </c>
      <c r="K667" s="4" t="s">
        <v>931</v>
      </c>
      <c r="L667" s="4">
        <v>2</v>
      </c>
      <c r="M667" s="4">
        <v>2100</v>
      </c>
      <c r="N667" s="4">
        <v>211</v>
      </c>
      <c r="O667" s="5">
        <v>42660</v>
      </c>
      <c r="P667" s="4" t="s">
        <v>94</v>
      </c>
    </row>
    <row r="668" spans="2:16" s="16" customFormat="1" x14ac:dyDescent="0.25">
      <c r="B668" s="4">
        <v>637</v>
      </c>
      <c r="C668" s="5">
        <v>42660</v>
      </c>
      <c r="D668" s="6" t="s">
        <v>20</v>
      </c>
      <c r="E668" s="6" t="s">
        <v>932</v>
      </c>
      <c r="F668" s="7">
        <f>H668/1.16</f>
        <v>5750</v>
      </c>
      <c r="G668" s="7">
        <f>F668*0.16</f>
        <v>920</v>
      </c>
      <c r="H668" s="7">
        <v>6670</v>
      </c>
      <c r="I668" s="4" t="s">
        <v>48</v>
      </c>
      <c r="J668" s="34" t="s">
        <v>45</v>
      </c>
      <c r="K668" s="4" t="s">
        <v>933</v>
      </c>
      <c r="L668" s="4">
        <v>3</v>
      </c>
      <c r="M668" s="4">
        <v>2100</v>
      </c>
      <c r="N668" s="4">
        <v>212</v>
      </c>
      <c r="O668" s="5">
        <v>42661</v>
      </c>
      <c r="P668" s="4" t="s">
        <v>94</v>
      </c>
    </row>
    <row r="669" spans="2:16" s="16" customFormat="1" x14ac:dyDescent="0.25">
      <c r="B669" s="4">
        <v>638</v>
      </c>
      <c r="C669" s="5">
        <v>42661</v>
      </c>
      <c r="D669" s="6" t="s">
        <v>21</v>
      </c>
      <c r="E669" s="6" t="s">
        <v>934</v>
      </c>
      <c r="F669" s="7">
        <v>800</v>
      </c>
      <c r="G669" s="7">
        <v>128</v>
      </c>
      <c r="H669" s="7">
        <v>928</v>
      </c>
      <c r="I669" s="4" t="s">
        <v>23</v>
      </c>
      <c r="J669" s="34" t="s">
        <v>370</v>
      </c>
      <c r="K669" s="4">
        <v>951</v>
      </c>
      <c r="L669" s="4">
        <v>1</v>
      </c>
      <c r="M669" s="4">
        <v>3800</v>
      </c>
      <c r="N669" s="4">
        <v>381</v>
      </c>
      <c r="O669" s="5">
        <v>42662</v>
      </c>
      <c r="P669" s="4" t="s">
        <v>94</v>
      </c>
    </row>
    <row r="670" spans="2:16" s="16" customFormat="1" x14ac:dyDescent="0.25">
      <c r="B670" s="4">
        <v>639</v>
      </c>
      <c r="C670" s="5">
        <v>42660</v>
      </c>
      <c r="D670" s="6" t="s">
        <v>15</v>
      </c>
      <c r="E670" s="6" t="s">
        <v>935</v>
      </c>
      <c r="F670" s="7">
        <v>5413.79</v>
      </c>
      <c r="G670" s="7">
        <v>866.21</v>
      </c>
      <c r="H670" s="7">
        <v>6280</v>
      </c>
      <c r="I670" s="4" t="s">
        <v>48</v>
      </c>
      <c r="J670" s="34" t="s">
        <v>936</v>
      </c>
      <c r="K670" s="4">
        <v>2351</v>
      </c>
      <c r="L670" s="4">
        <v>4</v>
      </c>
      <c r="M670" s="4">
        <v>3500</v>
      </c>
      <c r="N670" s="4">
        <v>357</v>
      </c>
      <c r="O670" s="5">
        <v>42662</v>
      </c>
      <c r="P670" s="4" t="s">
        <v>94</v>
      </c>
    </row>
    <row r="671" spans="2:16" s="16" customFormat="1" x14ac:dyDescent="0.25">
      <c r="B671" s="4">
        <v>640</v>
      </c>
      <c r="C671" s="5">
        <v>42647</v>
      </c>
      <c r="D671" s="6" t="s">
        <v>15</v>
      </c>
      <c r="E671" s="6" t="s">
        <v>701</v>
      </c>
      <c r="F671" s="7">
        <f>H671/1.16</f>
        <v>34556.896551724138</v>
      </c>
      <c r="G671" s="7">
        <f>F671*0.16</f>
        <v>5529.1034482758623</v>
      </c>
      <c r="H671" s="7">
        <v>40086</v>
      </c>
      <c r="I671" s="4" t="s">
        <v>48</v>
      </c>
      <c r="J671" s="34" t="s">
        <v>669</v>
      </c>
      <c r="K671" s="4" t="s">
        <v>937</v>
      </c>
      <c r="L671" s="4">
        <v>4</v>
      </c>
      <c r="M671" s="4">
        <v>3100</v>
      </c>
      <c r="N671" s="4">
        <v>311</v>
      </c>
      <c r="O671" s="5">
        <v>42662</v>
      </c>
      <c r="P671" s="4" t="s">
        <v>94</v>
      </c>
    </row>
    <row r="672" spans="2:16" s="16" customFormat="1" x14ac:dyDescent="0.25">
      <c r="B672" s="4">
        <v>641</v>
      </c>
      <c r="C672" s="5">
        <v>42647</v>
      </c>
      <c r="D672" s="6" t="s">
        <v>15</v>
      </c>
      <c r="E672" s="6" t="s">
        <v>938</v>
      </c>
      <c r="F672" s="7">
        <f>H672/1.16</f>
        <v>45333.620689655174</v>
      </c>
      <c r="G672" s="7">
        <f>F672*0.16</f>
        <v>7253.3793103448279</v>
      </c>
      <c r="H672" s="7">
        <v>52587</v>
      </c>
      <c r="I672" s="4" t="s">
        <v>48</v>
      </c>
      <c r="J672" s="34" t="s">
        <v>669</v>
      </c>
      <c r="K672" s="37" t="s">
        <v>939</v>
      </c>
      <c r="L672" s="4">
        <v>4</v>
      </c>
      <c r="M672" s="4">
        <v>3100</v>
      </c>
      <c r="N672" s="4">
        <v>311</v>
      </c>
      <c r="O672" s="5">
        <v>42662</v>
      </c>
      <c r="P672" s="4" t="s">
        <v>94</v>
      </c>
    </row>
    <row r="673" spans="2:16" s="16" customFormat="1" x14ac:dyDescent="0.25">
      <c r="B673" s="4">
        <v>642</v>
      </c>
      <c r="C673" s="5">
        <v>42647</v>
      </c>
      <c r="D673" s="6" t="s">
        <v>15</v>
      </c>
      <c r="E673" s="6" t="s">
        <v>940</v>
      </c>
      <c r="F673" s="7">
        <f>H673/1.16</f>
        <v>44143.965517241384</v>
      </c>
      <c r="G673" s="7">
        <f>F673*0.16</f>
        <v>7063.0344827586214</v>
      </c>
      <c r="H673" s="7">
        <v>51207</v>
      </c>
      <c r="I673" s="4" t="s">
        <v>48</v>
      </c>
      <c r="J673" s="34" t="s">
        <v>669</v>
      </c>
      <c r="K673" s="4" t="s">
        <v>941</v>
      </c>
      <c r="L673" s="4">
        <v>4</v>
      </c>
      <c r="M673" s="4">
        <v>3100</v>
      </c>
      <c r="N673" s="4">
        <v>311</v>
      </c>
      <c r="O673" s="5">
        <v>42662</v>
      </c>
      <c r="P673" s="4" t="s">
        <v>94</v>
      </c>
    </row>
    <row r="674" spans="2:16" s="16" customFormat="1" x14ac:dyDescent="0.25">
      <c r="B674" s="4">
        <v>643</v>
      </c>
      <c r="C674" s="5">
        <v>42660</v>
      </c>
      <c r="D674" s="6" t="s">
        <v>15</v>
      </c>
      <c r="E674" s="6" t="s">
        <v>942</v>
      </c>
      <c r="F674" s="7">
        <f>H674/1.16</f>
        <v>7241.3793103448279</v>
      </c>
      <c r="G674" s="7">
        <f>F674*0.16</f>
        <v>1158.6206896551726</v>
      </c>
      <c r="H674" s="7">
        <v>8400</v>
      </c>
      <c r="I674" s="4" t="s">
        <v>48</v>
      </c>
      <c r="J674" s="34" t="s">
        <v>936</v>
      </c>
      <c r="K674" s="4">
        <v>2352</v>
      </c>
      <c r="L674" s="4">
        <v>4</v>
      </c>
      <c r="M674" s="4">
        <v>3500</v>
      </c>
      <c r="N674" s="4">
        <v>355</v>
      </c>
      <c r="O674" s="5">
        <v>42662</v>
      </c>
      <c r="P674" s="4" t="s">
        <v>94</v>
      </c>
    </row>
    <row r="675" spans="2:16" s="16" customFormat="1" x14ac:dyDescent="0.25">
      <c r="B675" s="4">
        <v>644</v>
      </c>
      <c r="C675" s="5">
        <v>42661</v>
      </c>
      <c r="D675" s="6" t="s">
        <v>21</v>
      </c>
      <c r="E675" s="6" t="s">
        <v>943</v>
      </c>
      <c r="F675" s="7">
        <v>1908.84</v>
      </c>
      <c r="G675" s="7">
        <v>296.16000000000003</v>
      </c>
      <c r="H675" s="7">
        <v>2205</v>
      </c>
      <c r="I675" s="4" t="s">
        <v>48</v>
      </c>
      <c r="J675" s="34" t="s">
        <v>19</v>
      </c>
      <c r="K675" s="4" t="s">
        <v>944</v>
      </c>
      <c r="L675" s="4">
        <v>4</v>
      </c>
      <c r="M675" s="4">
        <v>2600</v>
      </c>
      <c r="N675" s="4">
        <v>261</v>
      </c>
      <c r="O675" s="5">
        <v>42662</v>
      </c>
      <c r="P675" s="4" t="s">
        <v>94</v>
      </c>
    </row>
    <row r="676" spans="2:16" s="16" customFormat="1" x14ac:dyDescent="0.25">
      <c r="B676" s="4">
        <v>645</v>
      </c>
      <c r="C676" s="5">
        <v>42661</v>
      </c>
      <c r="D676" s="6" t="s">
        <v>20</v>
      </c>
      <c r="E676" s="6" t="s">
        <v>943</v>
      </c>
      <c r="F676" s="7">
        <v>1249.19</v>
      </c>
      <c r="G676" s="7">
        <v>193.81</v>
      </c>
      <c r="H676" s="7">
        <v>1443</v>
      </c>
      <c r="I676" s="4" t="s">
        <v>48</v>
      </c>
      <c r="J676" s="34" t="s">
        <v>19</v>
      </c>
      <c r="K676" s="4" t="s">
        <v>945</v>
      </c>
      <c r="L676" s="4">
        <v>4</v>
      </c>
      <c r="M676" s="4">
        <v>2600</v>
      </c>
      <c r="N676" s="4">
        <v>261</v>
      </c>
      <c r="O676" s="5">
        <v>42662</v>
      </c>
      <c r="P676" s="4" t="s">
        <v>94</v>
      </c>
    </row>
    <row r="677" spans="2:16" s="16" customFormat="1" x14ac:dyDescent="0.25">
      <c r="B677" s="4">
        <v>646</v>
      </c>
      <c r="C677" s="5">
        <v>42661</v>
      </c>
      <c r="D677" s="6" t="s">
        <v>10</v>
      </c>
      <c r="E677" s="6" t="s">
        <v>943</v>
      </c>
      <c r="F677" s="7">
        <v>389.56</v>
      </c>
      <c r="G677" s="7">
        <v>60.44</v>
      </c>
      <c r="H677" s="7">
        <v>450</v>
      </c>
      <c r="I677" s="4" t="s">
        <v>48</v>
      </c>
      <c r="J677" s="34" t="s">
        <v>19</v>
      </c>
      <c r="K677" s="4" t="s">
        <v>946</v>
      </c>
      <c r="L677" s="4">
        <v>4</v>
      </c>
      <c r="M677" s="4">
        <v>2600</v>
      </c>
      <c r="N677" s="4">
        <v>261</v>
      </c>
      <c r="O677" s="5">
        <v>42662</v>
      </c>
      <c r="P677" s="4" t="s">
        <v>94</v>
      </c>
    </row>
    <row r="678" spans="2:16" s="16" customFormat="1" x14ac:dyDescent="0.25">
      <c r="B678" s="4">
        <v>647</v>
      </c>
      <c r="C678" s="5">
        <v>42661</v>
      </c>
      <c r="D678" s="6" t="s">
        <v>15</v>
      </c>
      <c r="E678" s="38" t="s">
        <v>943</v>
      </c>
      <c r="F678" s="7">
        <v>27405.59</v>
      </c>
      <c r="G678" s="7">
        <v>4279.41</v>
      </c>
      <c r="H678" s="7">
        <v>31685</v>
      </c>
      <c r="I678" s="4" t="s">
        <v>48</v>
      </c>
      <c r="J678" s="34" t="s">
        <v>19</v>
      </c>
      <c r="K678" s="4" t="s">
        <v>947</v>
      </c>
      <c r="L678" s="4">
        <v>4</v>
      </c>
      <c r="M678" s="4">
        <v>2600</v>
      </c>
      <c r="N678" s="4">
        <v>261</v>
      </c>
      <c r="O678" s="5">
        <v>42662</v>
      </c>
      <c r="P678" s="4" t="s">
        <v>94</v>
      </c>
    </row>
    <row r="679" spans="2:16" s="16" customFormat="1" x14ac:dyDescent="0.25">
      <c r="B679" s="4">
        <v>648</v>
      </c>
      <c r="C679" s="5">
        <v>42661</v>
      </c>
      <c r="D679" s="6" t="s">
        <v>15</v>
      </c>
      <c r="E679" s="6" t="s">
        <v>943</v>
      </c>
      <c r="F679" s="7">
        <v>7730.59</v>
      </c>
      <c r="G679" s="7">
        <v>1199.4100000000001</v>
      </c>
      <c r="H679" s="7">
        <v>8930</v>
      </c>
      <c r="I679" s="4" t="s">
        <v>48</v>
      </c>
      <c r="J679" s="34" t="s">
        <v>19</v>
      </c>
      <c r="K679" s="4" t="s">
        <v>948</v>
      </c>
      <c r="L679" s="4">
        <v>4</v>
      </c>
      <c r="M679" s="4">
        <v>2600</v>
      </c>
      <c r="N679" s="4">
        <v>261</v>
      </c>
      <c r="O679" s="5">
        <v>42662</v>
      </c>
      <c r="P679" s="4" t="s">
        <v>94</v>
      </c>
    </row>
    <row r="680" spans="2:16" s="16" customFormat="1" x14ac:dyDescent="0.25">
      <c r="B680" s="4">
        <v>649</v>
      </c>
      <c r="C680" s="5">
        <v>42661</v>
      </c>
      <c r="D680" s="6" t="s">
        <v>15</v>
      </c>
      <c r="E680" s="6" t="s">
        <v>943</v>
      </c>
      <c r="F680" s="7">
        <v>6743.71</v>
      </c>
      <c r="G680" s="7">
        <v>1046.29</v>
      </c>
      <c r="H680" s="7">
        <v>7790</v>
      </c>
      <c r="I680" s="4" t="s">
        <v>48</v>
      </c>
      <c r="J680" s="34" t="s">
        <v>19</v>
      </c>
      <c r="K680" s="4" t="s">
        <v>949</v>
      </c>
      <c r="L680" s="4">
        <v>4</v>
      </c>
      <c r="M680" s="4">
        <v>2600</v>
      </c>
      <c r="N680" s="4">
        <v>261</v>
      </c>
      <c r="O680" s="5">
        <v>42662</v>
      </c>
      <c r="P680" s="4" t="s">
        <v>94</v>
      </c>
    </row>
    <row r="681" spans="2:16" s="16" customFormat="1" x14ac:dyDescent="0.25">
      <c r="B681" s="4">
        <v>650</v>
      </c>
      <c r="C681" s="5">
        <v>42663</v>
      </c>
      <c r="D681" s="6" t="s">
        <v>15</v>
      </c>
      <c r="E681" s="6" t="s">
        <v>950</v>
      </c>
      <c r="F681" s="39">
        <v>6250</v>
      </c>
      <c r="G681" s="39">
        <v>1000</v>
      </c>
      <c r="H681" s="39">
        <v>7250</v>
      </c>
      <c r="I681" s="4" t="s">
        <v>48</v>
      </c>
      <c r="J681" s="34" t="s">
        <v>858</v>
      </c>
      <c r="K681" s="37">
        <v>335</v>
      </c>
      <c r="L681" s="4">
        <v>4</v>
      </c>
      <c r="M681" s="4">
        <v>3500</v>
      </c>
      <c r="N681" s="4">
        <v>355</v>
      </c>
      <c r="O681" s="5">
        <v>42663</v>
      </c>
      <c r="P681" s="4" t="s">
        <v>94</v>
      </c>
    </row>
    <row r="682" spans="2:16" s="16" customFormat="1" x14ac:dyDescent="0.25">
      <c r="B682" s="4">
        <v>651</v>
      </c>
      <c r="C682" s="5">
        <v>42650</v>
      </c>
      <c r="D682" s="6" t="s">
        <v>15</v>
      </c>
      <c r="E682" s="6" t="s">
        <v>707</v>
      </c>
      <c r="F682" s="7">
        <f t="shared" ref="F682:F692" si="26">H682/1.16</f>
        <v>5437.9310344827591</v>
      </c>
      <c r="G682" s="7">
        <f t="shared" ref="G682:G692" si="27">F682*0.16</f>
        <v>870.06896551724151</v>
      </c>
      <c r="H682" s="7">
        <v>6308</v>
      </c>
      <c r="I682" s="4" t="s">
        <v>48</v>
      </c>
      <c r="J682" s="34" t="s">
        <v>669</v>
      </c>
      <c r="K682" s="4" t="s">
        <v>951</v>
      </c>
      <c r="L682" s="4">
        <v>4</v>
      </c>
      <c r="M682" s="4">
        <v>3100</v>
      </c>
      <c r="N682" s="4">
        <v>311</v>
      </c>
      <c r="O682" s="5">
        <v>42663</v>
      </c>
      <c r="P682" s="4" t="s">
        <v>94</v>
      </c>
    </row>
    <row r="683" spans="2:16" s="16" customFormat="1" x14ac:dyDescent="0.25">
      <c r="B683" s="4">
        <v>652</v>
      </c>
      <c r="C683" s="5">
        <v>42650</v>
      </c>
      <c r="D683" s="6" t="s">
        <v>15</v>
      </c>
      <c r="E683" s="6" t="s">
        <v>952</v>
      </c>
      <c r="F683" s="7">
        <f t="shared" si="26"/>
        <v>29921.551724137935</v>
      </c>
      <c r="G683" s="7">
        <f t="shared" si="27"/>
        <v>4787.4482758620697</v>
      </c>
      <c r="H683" s="7">
        <v>34709</v>
      </c>
      <c r="I683" s="4" t="s">
        <v>48</v>
      </c>
      <c r="J683" s="34" t="s">
        <v>669</v>
      </c>
      <c r="K683" s="37" t="s">
        <v>953</v>
      </c>
      <c r="L683" s="4">
        <v>4</v>
      </c>
      <c r="M683" s="4">
        <v>3100</v>
      </c>
      <c r="N683" s="4">
        <v>311</v>
      </c>
      <c r="O683" s="5">
        <v>42663</v>
      </c>
      <c r="P683" s="4" t="s">
        <v>94</v>
      </c>
    </row>
    <row r="684" spans="2:16" s="16" customFormat="1" x14ac:dyDescent="0.25">
      <c r="B684" s="4">
        <v>653</v>
      </c>
      <c r="C684" s="5">
        <v>42650</v>
      </c>
      <c r="D684" s="6" t="s">
        <v>15</v>
      </c>
      <c r="E684" s="6" t="s">
        <v>954</v>
      </c>
      <c r="F684" s="7">
        <f t="shared" si="26"/>
        <v>8919.8275862068967</v>
      </c>
      <c r="G684" s="7">
        <f t="shared" si="27"/>
        <v>1427.1724137931035</v>
      </c>
      <c r="H684" s="7">
        <v>10347</v>
      </c>
      <c r="I684" s="4" t="s">
        <v>48</v>
      </c>
      <c r="J684" s="34" t="s">
        <v>669</v>
      </c>
      <c r="K684" s="4" t="s">
        <v>955</v>
      </c>
      <c r="L684" s="4">
        <v>4</v>
      </c>
      <c r="M684" s="4">
        <v>3100</v>
      </c>
      <c r="N684" s="4">
        <v>311</v>
      </c>
      <c r="O684" s="5">
        <v>42663</v>
      </c>
      <c r="P684" s="4" t="s">
        <v>94</v>
      </c>
    </row>
    <row r="685" spans="2:16" s="16" customFormat="1" x14ac:dyDescent="0.25">
      <c r="B685" s="4">
        <v>654</v>
      </c>
      <c r="C685" s="5">
        <v>42650</v>
      </c>
      <c r="D685" s="6" t="s">
        <v>15</v>
      </c>
      <c r="E685" s="6" t="s">
        <v>954</v>
      </c>
      <c r="F685" s="39">
        <f t="shared" si="26"/>
        <v>7874.1379310344837</v>
      </c>
      <c r="G685" s="39">
        <f t="shared" si="27"/>
        <v>1259.8620689655174</v>
      </c>
      <c r="H685" s="7">
        <v>9134</v>
      </c>
      <c r="I685" s="4" t="s">
        <v>48</v>
      </c>
      <c r="J685" s="34" t="s">
        <v>669</v>
      </c>
      <c r="K685" s="4" t="s">
        <v>956</v>
      </c>
      <c r="L685" s="4">
        <v>4</v>
      </c>
      <c r="M685" s="4">
        <v>3100</v>
      </c>
      <c r="N685" s="4">
        <v>311</v>
      </c>
      <c r="O685" s="5">
        <v>42663</v>
      </c>
      <c r="P685" s="4" t="s">
        <v>94</v>
      </c>
    </row>
    <row r="686" spans="2:16" s="16" customFormat="1" x14ac:dyDescent="0.25">
      <c r="B686" s="4">
        <v>655</v>
      </c>
      <c r="C686" s="5">
        <v>42650</v>
      </c>
      <c r="D686" s="6" t="s">
        <v>15</v>
      </c>
      <c r="E686" s="6" t="s">
        <v>735</v>
      </c>
      <c r="F686" s="7">
        <f t="shared" si="26"/>
        <v>13387.068965517243</v>
      </c>
      <c r="G686" s="7">
        <f t="shared" si="27"/>
        <v>2141.9310344827591</v>
      </c>
      <c r="H686" s="7">
        <v>15529</v>
      </c>
      <c r="I686" s="4" t="s">
        <v>48</v>
      </c>
      <c r="J686" s="34" t="s">
        <v>669</v>
      </c>
      <c r="K686" s="4" t="s">
        <v>957</v>
      </c>
      <c r="L686" s="4">
        <v>4</v>
      </c>
      <c r="M686" s="4">
        <v>3100</v>
      </c>
      <c r="N686" s="4">
        <v>311</v>
      </c>
      <c r="O686" s="5">
        <v>42663</v>
      </c>
      <c r="P686" s="4" t="s">
        <v>94</v>
      </c>
    </row>
    <row r="687" spans="2:16" s="16" customFormat="1" x14ac:dyDescent="0.25">
      <c r="B687" s="4">
        <v>656</v>
      </c>
      <c r="C687" s="5">
        <v>42663</v>
      </c>
      <c r="D687" s="6" t="s">
        <v>15</v>
      </c>
      <c r="E687" s="6" t="s">
        <v>808</v>
      </c>
      <c r="F687" s="42">
        <f t="shared" si="26"/>
        <v>15288.793103448277</v>
      </c>
      <c r="G687" s="42">
        <f t="shared" si="27"/>
        <v>2446.2068965517242</v>
      </c>
      <c r="H687" s="42">
        <v>17735</v>
      </c>
      <c r="I687" s="4" t="s">
        <v>48</v>
      </c>
      <c r="J687" s="34" t="s">
        <v>669</v>
      </c>
      <c r="K687" s="43" t="s">
        <v>958</v>
      </c>
      <c r="L687" s="4">
        <v>4</v>
      </c>
      <c r="M687" s="4">
        <v>3100</v>
      </c>
      <c r="N687" s="4">
        <v>311</v>
      </c>
      <c r="O687" s="5">
        <v>42663</v>
      </c>
      <c r="P687" s="4" t="s">
        <v>94</v>
      </c>
    </row>
    <row r="688" spans="2:16" s="16" customFormat="1" x14ac:dyDescent="0.25">
      <c r="B688" s="4">
        <v>657</v>
      </c>
      <c r="C688" s="5">
        <v>42650</v>
      </c>
      <c r="D688" s="6" t="s">
        <v>15</v>
      </c>
      <c r="E688" s="6" t="s">
        <v>959</v>
      </c>
      <c r="F688" s="42">
        <f t="shared" si="26"/>
        <v>1312.0689655172414</v>
      </c>
      <c r="G688" s="42">
        <f t="shared" si="27"/>
        <v>209.93103448275863</v>
      </c>
      <c r="H688" s="42">
        <v>1522</v>
      </c>
      <c r="I688" s="4" t="s">
        <v>48</v>
      </c>
      <c r="J688" s="34" t="s">
        <v>669</v>
      </c>
      <c r="K688" s="43" t="s">
        <v>960</v>
      </c>
      <c r="L688" s="4">
        <v>4</v>
      </c>
      <c r="M688" s="4">
        <v>3100</v>
      </c>
      <c r="N688" s="4">
        <v>311</v>
      </c>
      <c r="O688" s="5">
        <v>42663</v>
      </c>
      <c r="P688" s="4" t="s">
        <v>94</v>
      </c>
    </row>
    <row r="689" spans="2:16" s="16" customFormat="1" x14ac:dyDescent="0.25">
      <c r="B689" s="4">
        <v>658</v>
      </c>
      <c r="C689" s="5">
        <v>42650</v>
      </c>
      <c r="D689" s="6" t="s">
        <v>15</v>
      </c>
      <c r="E689" s="6" t="s">
        <v>894</v>
      </c>
      <c r="F689" s="42">
        <f t="shared" si="26"/>
        <v>5046.5517241379312</v>
      </c>
      <c r="G689" s="42">
        <f t="shared" si="27"/>
        <v>807.44827586206895</v>
      </c>
      <c r="H689" s="42">
        <v>5854</v>
      </c>
      <c r="I689" s="4" t="s">
        <v>48</v>
      </c>
      <c r="J689" s="34" t="s">
        <v>669</v>
      </c>
      <c r="K689" s="43" t="s">
        <v>961</v>
      </c>
      <c r="L689" s="4">
        <v>4</v>
      </c>
      <c r="M689" s="4">
        <v>3100</v>
      </c>
      <c r="N689" s="4">
        <v>311</v>
      </c>
      <c r="O689" s="5">
        <v>42663</v>
      </c>
      <c r="P689" s="4" t="s">
        <v>94</v>
      </c>
    </row>
    <row r="690" spans="2:16" s="16" customFormat="1" x14ac:dyDescent="0.25">
      <c r="B690" s="4">
        <v>659</v>
      </c>
      <c r="C690" s="5">
        <v>42657</v>
      </c>
      <c r="D690" s="6" t="s">
        <v>15</v>
      </c>
      <c r="E690" s="6" t="s">
        <v>962</v>
      </c>
      <c r="F690" s="42">
        <f t="shared" si="26"/>
        <v>9881.0344827586214</v>
      </c>
      <c r="G690" s="42">
        <f t="shared" si="27"/>
        <v>1580.9655172413795</v>
      </c>
      <c r="H690" s="42">
        <v>11462</v>
      </c>
      <c r="I690" s="4" t="s">
        <v>48</v>
      </c>
      <c r="J690" s="34" t="s">
        <v>669</v>
      </c>
      <c r="K690" s="43" t="s">
        <v>963</v>
      </c>
      <c r="L690" s="4">
        <v>4</v>
      </c>
      <c r="M690" s="4">
        <v>3100</v>
      </c>
      <c r="N690" s="4">
        <v>311</v>
      </c>
      <c r="O690" s="5">
        <v>42663</v>
      </c>
      <c r="P690" s="4" t="s">
        <v>94</v>
      </c>
    </row>
    <row r="691" spans="2:16" s="16" customFormat="1" x14ac:dyDescent="0.25">
      <c r="B691" s="4">
        <v>660</v>
      </c>
      <c r="C691" s="5">
        <v>42660</v>
      </c>
      <c r="D691" s="6" t="s">
        <v>15</v>
      </c>
      <c r="E691" s="38" t="s">
        <v>964</v>
      </c>
      <c r="F691" s="42">
        <f t="shared" si="26"/>
        <v>1931.0344827586209</v>
      </c>
      <c r="G691" s="42">
        <f t="shared" si="27"/>
        <v>308.96551724137936</v>
      </c>
      <c r="H691" s="42">
        <v>2240</v>
      </c>
      <c r="I691" s="4" t="s">
        <v>48</v>
      </c>
      <c r="J691" s="34" t="s">
        <v>669</v>
      </c>
      <c r="K691" s="43" t="s">
        <v>965</v>
      </c>
      <c r="L691" s="4">
        <v>4</v>
      </c>
      <c r="M691" s="4">
        <v>3100</v>
      </c>
      <c r="N691" s="4">
        <v>311</v>
      </c>
      <c r="O691" s="5">
        <v>42663</v>
      </c>
      <c r="P691" s="4" t="s">
        <v>94</v>
      </c>
    </row>
    <row r="692" spans="2:16" s="16" customFormat="1" x14ac:dyDescent="0.25">
      <c r="B692" s="4">
        <v>661</v>
      </c>
      <c r="C692" s="5">
        <v>42660</v>
      </c>
      <c r="D692" s="6" t="s">
        <v>15</v>
      </c>
      <c r="E692" s="6" t="s">
        <v>741</v>
      </c>
      <c r="F692" s="42">
        <f t="shared" si="26"/>
        <v>5925</v>
      </c>
      <c r="G692" s="42">
        <f t="shared" si="27"/>
        <v>948</v>
      </c>
      <c r="H692" s="42">
        <v>6873</v>
      </c>
      <c r="I692" s="4" t="s">
        <v>48</v>
      </c>
      <c r="J692" s="34" t="s">
        <v>669</v>
      </c>
      <c r="K692" s="43" t="s">
        <v>966</v>
      </c>
      <c r="L692" s="4">
        <v>4</v>
      </c>
      <c r="M692" s="4">
        <v>3100</v>
      </c>
      <c r="N692" s="4">
        <v>311</v>
      </c>
      <c r="O692" s="5">
        <v>42663</v>
      </c>
      <c r="P692" s="4" t="s">
        <v>94</v>
      </c>
    </row>
    <row r="693" spans="2:16" s="16" customFormat="1" x14ac:dyDescent="0.25">
      <c r="B693" s="4">
        <v>662</v>
      </c>
      <c r="C693" s="5">
        <v>42664</v>
      </c>
      <c r="D693" s="6" t="s">
        <v>15</v>
      </c>
      <c r="E693" s="6" t="s">
        <v>967</v>
      </c>
      <c r="F693" s="7">
        <v>150</v>
      </c>
      <c r="G693" s="7">
        <v>24</v>
      </c>
      <c r="H693" s="7">
        <v>174</v>
      </c>
      <c r="I693" s="4" t="s">
        <v>23</v>
      </c>
      <c r="J693" s="34" t="s">
        <v>968</v>
      </c>
      <c r="K693" s="4">
        <v>154</v>
      </c>
      <c r="L693" s="4">
        <v>4</v>
      </c>
      <c r="M693" s="4">
        <v>3500</v>
      </c>
      <c r="N693" s="4">
        <v>355</v>
      </c>
      <c r="O693" s="5">
        <v>42664</v>
      </c>
      <c r="P693" s="4" t="s">
        <v>94</v>
      </c>
    </row>
    <row r="694" spans="2:16" s="16" customFormat="1" x14ac:dyDescent="0.25">
      <c r="B694" s="4">
        <v>663</v>
      </c>
      <c r="C694" s="5">
        <v>42664</v>
      </c>
      <c r="D694" s="6" t="s">
        <v>15</v>
      </c>
      <c r="E694" s="6" t="s">
        <v>969</v>
      </c>
      <c r="F694" s="7">
        <v>422.41</v>
      </c>
      <c r="G694" s="7">
        <v>67.59</v>
      </c>
      <c r="H694" s="7">
        <v>490</v>
      </c>
      <c r="I694" s="4" t="s">
        <v>23</v>
      </c>
      <c r="J694" s="34" t="s">
        <v>66</v>
      </c>
      <c r="K694" s="4">
        <v>4432</v>
      </c>
      <c r="L694" s="4">
        <v>4</v>
      </c>
      <c r="M694" s="4">
        <v>3500</v>
      </c>
      <c r="N694" s="4">
        <v>355</v>
      </c>
      <c r="O694" s="5">
        <v>42664</v>
      </c>
      <c r="P694" s="4" t="s">
        <v>94</v>
      </c>
    </row>
    <row r="695" spans="2:16" s="16" customFormat="1" x14ac:dyDescent="0.25">
      <c r="B695" s="4">
        <v>664</v>
      </c>
      <c r="C695" s="5">
        <v>42663</v>
      </c>
      <c r="D695" s="6" t="s">
        <v>15</v>
      </c>
      <c r="E695" s="6" t="s">
        <v>969</v>
      </c>
      <c r="F695" s="7">
        <v>1137.92</v>
      </c>
      <c r="G695" s="7">
        <v>182.07</v>
      </c>
      <c r="H695" s="7">
        <v>1319.99</v>
      </c>
      <c r="I695" s="4" t="s">
        <v>23</v>
      </c>
      <c r="J695" s="34" t="s">
        <v>970</v>
      </c>
      <c r="K695" s="4">
        <v>12</v>
      </c>
      <c r="L695" s="4">
        <v>4</v>
      </c>
      <c r="M695" s="4">
        <v>3500</v>
      </c>
      <c r="N695" s="4">
        <v>355</v>
      </c>
      <c r="O695" s="5">
        <v>42664</v>
      </c>
      <c r="P695" s="4" t="s">
        <v>94</v>
      </c>
    </row>
    <row r="696" spans="2:16" s="16" customFormat="1" x14ac:dyDescent="0.25">
      <c r="B696" s="4">
        <v>665</v>
      </c>
      <c r="C696" s="5">
        <v>42658</v>
      </c>
      <c r="D696" s="6" t="s">
        <v>15</v>
      </c>
      <c r="E696" s="6" t="s">
        <v>971</v>
      </c>
      <c r="F696" s="7">
        <f>H696/1.16</f>
        <v>28311.689655172413</v>
      </c>
      <c r="G696" s="7">
        <f>F696*0.16</f>
        <v>4529.8703448275865</v>
      </c>
      <c r="H696" s="7">
        <v>32841.56</v>
      </c>
      <c r="I696" s="4" t="s">
        <v>48</v>
      </c>
      <c r="J696" s="34" t="s">
        <v>25</v>
      </c>
      <c r="K696" s="4">
        <v>8748</v>
      </c>
      <c r="L696" s="4">
        <v>4</v>
      </c>
      <c r="M696" s="4">
        <v>3500</v>
      </c>
      <c r="N696" s="4">
        <v>351</v>
      </c>
      <c r="O696" s="5">
        <v>42670</v>
      </c>
      <c r="P696" s="4" t="s">
        <v>94</v>
      </c>
    </row>
    <row r="697" spans="2:16" s="16" customFormat="1" x14ac:dyDescent="0.25">
      <c r="B697" s="4">
        <v>666</v>
      </c>
      <c r="C697" s="5">
        <v>42634</v>
      </c>
      <c r="D697" s="6" t="s">
        <v>15</v>
      </c>
      <c r="E697" s="6" t="s">
        <v>972</v>
      </c>
      <c r="F697" s="7">
        <f>H697/1.16</f>
        <v>6764.6551724137935</v>
      </c>
      <c r="G697" s="7">
        <f>F697*0.16</f>
        <v>1082.344827586207</v>
      </c>
      <c r="H697" s="7">
        <v>7847</v>
      </c>
      <c r="I697" s="4" t="s">
        <v>48</v>
      </c>
      <c r="J697" s="34" t="s">
        <v>669</v>
      </c>
      <c r="K697" s="4" t="s">
        <v>973</v>
      </c>
      <c r="L697" s="4">
        <v>4</v>
      </c>
      <c r="M697" s="4">
        <v>3100</v>
      </c>
      <c r="N697" s="4">
        <v>311</v>
      </c>
      <c r="O697" s="5">
        <v>42670</v>
      </c>
      <c r="P697" s="4" t="s">
        <v>94</v>
      </c>
    </row>
    <row r="698" spans="2:16" s="16" customFormat="1" x14ac:dyDescent="0.25">
      <c r="B698" s="4">
        <v>667</v>
      </c>
      <c r="C698" s="5">
        <v>42671</v>
      </c>
      <c r="D698" s="6" t="s">
        <v>15</v>
      </c>
      <c r="E698" s="6" t="s">
        <v>715</v>
      </c>
      <c r="F698" s="7">
        <v>900</v>
      </c>
      <c r="G698" s="7"/>
      <c r="H698" s="7">
        <v>900</v>
      </c>
      <c r="I698" s="4" t="s">
        <v>23</v>
      </c>
      <c r="J698" s="34" t="s">
        <v>716</v>
      </c>
      <c r="K698" s="4">
        <v>283</v>
      </c>
      <c r="L698" s="4">
        <v>4</v>
      </c>
      <c r="M698" s="4">
        <v>3500</v>
      </c>
      <c r="N698" s="4">
        <v>351</v>
      </c>
      <c r="O698" s="5">
        <v>42671</v>
      </c>
      <c r="P698" s="4" t="s">
        <v>94</v>
      </c>
    </row>
    <row r="699" spans="2:16" s="16" customFormat="1" x14ac:dyDescent="0.25">
      <c r="B699" s="4">
        <v>668</v>
      </c>
      <c r="C699" s="5">
        <v>42674</v>
      </c>
      <c r="D699" s="6" t="s">
        <v>15</v>
      </c>
      <c r="E699" s="6" t="s">
        <v>974</v>
      </c>
      <c r="F699" s="7">
        <f>H699/1.16</f>
        <v>38020.112068965522</v>
      </c>
      <c r="G699" s="7">
        <f>F699*0.16</f>
        <v>6083.2179310344836</v>
      </c>
      <c r="H699" s="7">
        <v>44103.33</v>
      </c>
      <c r="I699" s="4" t="s">
        <v>48</v>
      </c>
      <c r="J699" s="34" t="s">
        <v>26</v>
      </c>
      <c r="K699" s="4" t="s">
        <v>975</v>
      </c>
      <c r="L699" s="4">
        <v>4</v>
      </c>
      <c r="M699" s="4">
        <v>2400</v>
      </c>
      <c r="N699" s="4">
        <v>249</v>
      </c>
      <c r="O699" s="5">
        <v>42674</v>
      </c>
      <c r="P699" s="4" t="s">
        <v>94</v>
      </c>
    </row>
    <row r="700" spans="2:16" s="16" customFormat="1" x14ac:dyDescent="0.25">
      <c r="B700" s="4">
        <v>669</v>
      </c>
      <c r="C700" s="5">
        <v>42674</v>
      </c>
      <c r="D700" s="6" t="s">
        <v>15</v>
      </c>
      <c r="E700" s="6" t="s">
        <v>912</v>
      </c>
      <c r="F700" s="7">
        <f>H700/1.16</f>
        <v>9995.3965517241377</v>
      </c>
      <c r="G700" s="7">
        <f>F700*0.16</f>
        <v>1599.2634482758622</v>
      </c>
      <c r="H700" s="7">
        <v>11594.66</v>
      </c>
      <c r="I700" s="4" t="s">
        <v>48</v>
      </c>
      <c r="J700" s="34" t="s">
        <v>26</v>
      </c>
      <c r="K700" s="4" t="s">
        <v>976</v>
      </c>
      <c r="L700" s="4">
        <v>4</v>
      </c>
      <c r="M700" s="4">
        <v>2400</v>
      </c>
      <c r="N700" s="4">
        <v>249</v>
      </c>
      <c r="O700" s="5">
        <v>42674</v>
      </c>
      <c r="P700" s="4" t="s">
        <v>94</v>
      </c>
    </row>
    <row r="701" spans="2:16" s="16" customFormat="1" x14ac:dyDescent="0.25">
      <c r="B701" s="4">
        <v>670</v>
      </c>
      <c r="C701" s="5">
        <v>42674</v>
      </c>
      <c r="D701" s="6" t="s">
        <v>15</v>
      </c>
      <c r="E701" s="6" t="s">
        <v>912</v>
      </c>
      <c r="F701" s="7">
        <f>H701/1.16</f>
        <v>4461.1206896551721</v>
      </c>
      <c r="G701" s="7">
        <f>F701*0.16</f>
        <v>713.77931034482754</v>
      </c>
      <c r="H701" s="7">
        <v>5174.8999999999996</v>
      </c>
      <c r="I701" s="4" t="s">
        <v>48</v>
      </c>
      <c r="J701" s="34" t="s">
        <v>26</v>
      </c>
      <c r="K701" s="4" t="s">
        <v>977</v>
      </c>
      <c r="L701" s="4">
        <v>4</v>
      </c>
      <c r="M701" s="4">
        <v>2400</v>
      </c>
      <c r="N701" s="4">
        <v>249</v>
      </c>
      <c r="O701" s="5">
        <v>42674</v>
      </c>
      <c r="P701" s="4" t="s">
        <v>94</v>
      </c>
    </row>
    <row r="702" spans="2:16" s="16" customFormat="1" x14ac:dyDescent="0.25">
      <c r="B702" s="4">
        <v>671</v>
      </c>
      <c r="C702" s="5">
        <v>42674</v>
      </c>
      <c r="D702" s="6" t="s">
        <v>15</v>
      </c>
      <c r="E702" s="6" t="s">
        <v>978</v>
      </c>
      <c r="F702" s="7">
        <f>H702/1.16</f>
        <v>450.00000000000006</v>
      </c>
      <c r="G702" s="7">
        <f>F702*0.16</f>
        <v>72.000000000000014</v>
      </c>
      <c r="H702" s="7">
        <v>522</v>
      </c>
      <c r="I702" s="4" t="s">
        <v>48</v>
      </c>
      <c r="J702" s="34" t="s">
        <v>26</v>
      </c>
      <c r="K702" s="4" t="s">
        <v>979</v>
      </c>
      <c r="L702" s="4">
        <v>4</v>
      </c>
      <c r="M702" s="4">
        <v>2400</v>
      </c>
      <c r="N702" s="4">
        <v>249</v>
      </c>
      <c r="O702" s="5">
        <v>42674</v>
      </c>
      <c r="P702" s="4" t="s">
        <v>94</v>
      </c>
    </row>
    <row r="703" spans="2:16" s="16" customFormat="1" x14ac:dyDescent="0.25">
      <c r="B703" s="4">
        <v>672</v>
      </c>
      <c r="C703" s="5">
        <v>42674</v>
      </c>
      <c r="D703" s="6" t="s">
        <v>15</v>
      </c>
      <c r="E703" s="6" t="s">
        <v>772</v>
      </c>
      <c r="F703" s="7">
        <f>H703/1.16</f>
        <v>1359.0000000000002</v>
      </c>
      <c r="G703" s="7">
        <f>F703*0.16</f>
        <v>217.44000000000005</v>
      </c>
      <c r="H703" s="7">
        <v>1576.44</v>
      </c>
      <c r="I703" s="4" t="s">
        <v>48</v>
      </c>
      <c r="J703" s="34" t="s">
        <v>26</v>
      </c>
      <c r="K703" s="4" t="s">
        <v>980</v>
      </c>
      <c r="L703" s="4">
        <v>4</v>
      </c>
      <c r="M703" s="4">
        <v>2400</v>
      </c>
      <c r="N703" s="4">
        <v>246</v>
      </c>
      <c r="O703" s="5">
        <v>42674</v>
      </c>
      <c r="P703" s="4" t="s">
        <v>94</v>
      </c>
    </row>
    <row r="704" spans="2:16" s="16" customFormat="1" x14ac:dyDescent="0.25">
      <c r="B704" s="16" t="s">
        <v>57</v>
      </c>
      <c r="C704" s="16" t="s">
        <v>57</v>
      </c>
      <c r="D704" s="38"/>
      <c r="E704" s="65"/>
      <c r="F704" s="29"/>
      <c r="G704" s="29"/>
      <c r="H704" s="29"/>
      <c r="I704" s="37" t="s">
        <v>57</v>
      </c>
      <c r="J704" s="35" t="s">
        <v>57</v>
      </c>
      <c r="K704" s="61" t="s">
        <v>57</v>
      </c>
      <c r="L704" s="61" t="s">
        <v>57</v>
      </c>
      <c r="M704" s="61" t="s">
        <v>57</v>
      </c>
      <c r="N704" s="64" t="s">
        <v>57</v>
      </c>
      <c r="O704" s="64" t="s">
        <v>57</v>
      </c>
      <c r="P704" s="38" t="s">
        <v>57</v>
      </c>
    </row>
    <row r="705" spans="2:16" s="16" customFormat="1" x14ac:dyDescent="0.25">
      <c r="B705" s="94">
        <v>42675</v>
      </c>
      <c r="C705" s="94"/>
      <c r="D705" s="38" t="s">
        <v>57</v>
      </c>
      <c r="E705" s="65" t="s">
        <v>57</v>
      </c>
      <c r="F705" s="29" t="s">
        <v>57</v>
      </c>
      <c r="G705" s="29" t="s">
        <v>57</v>
      </c>
      <c r="H705" s="29" t="s">
        <v>57</v>
      </c>
      <c r="I705" s="37" t="s">
        <v>57</v>
      </c>
      <c r="J705" s="66" t="s">
        <v>57</v>
      </c>
      <c r="K705" s="29" t="s">
        <v>57</v>
      </c>
      <c r="L705" s="29" t="s">
        <v>57</v>
      </c>
      <c r="M705" s="29" t="s">
        <v>57</v>
      </c>
      <c r="N705" s="29" t="s">
        <v>57</v>
      </c>
      <c r="O705" s="29" t="s">
        <v>57</v>
      </c>
      <c r="P705" s="25" t="s">
        <v>57</v>
      </c>
    </row>
    <row r="706" spans="2:16" s="16" customFormat="1" x14ac:dyDescent="0.25">
      <c r="B706" s="4">
        <v>673</v>
      </c>
      <c r="C706" s="69">
        <v>42675</v>
      </c>
      <c r="D706" s="6" t="s">
        <v>15</v>
      </c>
      <c r="E706" s="6" t="s">
        <v>232</v>
      </c>
      <c r="F706" s="7">
        <f>H706/1.16</f>
        <v>1200</v>
      </c>
      <c r="G706" s="7">
        <f>F706*0.16</f>
        <v>192</v>
      </c>
      <c r="H706" s="7">
        <v>1392</v>
      </c>
      <c r="I706" s="4" t="s">
        <v>981</v>
      </c>
      <c r="J706" s="34" t="s">
        <v>89</v>
      </c>
      <c r="K706" s="4" t="s">
        <v>982</v>
      </c>
      <c r="L706" s="4">
        <v>4</v>
      </c>
      <c r="M706" s="4">
        <v>2400</v>
      </c>
      <c r="N706" s="4">
        <v>249</v>
      </c>
      <c r="O706" s="44">
        <v>42675</v>
      </c>
      <c r="P706" s="4" t="s">
        <v>94</v>
      </c>
    </row>
    <row r="707" spans="2:16" s="16" customFormat="1" x14ac:dyDescent="0.25">
      <c r="B707" s="4">
        <v>674</v>
      </c>
      <c r="C707" s="69">
        <v>42675</v>
      </c>
      <c r="D707" s="6" t="s">
        <v>15</v>
      </c>
      <c r="E707" s="6" t="s">
        <v>983</v>
      </c>
      <c r="F707" s="7">
        <v>3017.24</v>
      </c>
      <c r="G707" s="7">
        <v>482.76</v>
      </c>
      <c r="H707" s="7">
        <v>3500</v>
      </c>
      <c r="I707" s="4" t="s">
        <v>984</v>
      </c>
      <c r="J707" s="34" t="s">
        <v>24</v>
      </c>
      <c r="K707" s="4" t="s">
        <v>985</v>
      </c>
      <c r="L707" s="4">
        <v>4</v>
      </c>
      <c r="M707" s="4">
        <v>2400</v>
      </c>
      <c r="N707" s="4">
        <v>242</v>
      </c>
      <c r="O707" s="44">
        <v>42675</v>
      </c>
      <c r="P707" s="4" t="s">
        <v>94</v>
      </c>
    </row>
    <row r="708" spans="2:16" s="16" customFormat="1" x14ac:dyDescent="0.25">
      <c r="B708" s="4">
        <v>675</v>
      </c>
      <c r="C708" s="69">
        <v>42674</v>
      </c>
      <c r="D708" s="6" t="s">
        <v>15</v>
      </c>
      <c r="E708" s="6" t="s">
        <v>986</v>
      </c>
      <c r="F708" s="7">
        <v>172.41</v>
      </c>
      <c r="G708" s="7">
        <v>27.59</v>
      </c>
      <c r="H708" s="7">
        <v>200</v>
      </c>
      <c r="I708" s="4" t="s">
        <v>23</v>
      </c>
      <c r="J708" s="34" t="s">
        <v>41</v>
      </c>
      <c r="K708" s="4" t="s">
        <v>987</v>
      </c>
      <c r="L708" s="4">
        <v>4</v>
      </c>
      <c r="M708" s="4">
        <v>3100</v>
      </c>
      <c r="N708" s="4">
        <v>315</v>
      </c>
      <c r="O708" s="44">
        <v>42677</v>
      </c>
      <c r="P708" s="4" t="s">
        <v>94</v>
      </c>
    </row>
    <row r="709" spans="2:16" s="16" customFormat="1" x14ac:dyDescent="0.25">
      <c r="B709" s="4">
        <v>676</v>
      </c>
      <c r="C709" s="69">
        <v>42677</v>
      </c>
      <c r="D709" s="6" t="s">
        <v>15</v>
      </c>
      <c r="E709" s="6" t="s">
        <v>988</v>
      </c>
      <c r="F709" s="7">
        <v>923.4</v>
      </c>
      <c r="G709" s="7">
        <v>147.74</v>
      </c>
      <c r="H709" s="7">
        <v>1071.1400000000001</v>
      </c>
      <c r="I709" s="4" t="s">
        <v>23</v>
      </c>
      <c r="J709" s="34" t="s">
        <v>593</v>
      </c>
      <c r="K709" s="4">
        <v>3382</v>
      </c>
      <c r="L709" s="4">
        <v>4</v>
      </c>
      <c r="M709" s="4">
        <v>2200</v>
      </c>
      <c r="N709" s="4">
        <v>221</v>
      </c>
      <c r="O709" s="44">
        <v>42677</v>
      </c>
      <c r="P709" s="4" t="s">
        <v>94</v>
      </c>
    </row>
    <row r="710" spans="2:16" s="16" customFormat="1" x14ac:dyDescent="0.25">
      <c r="B710" s="4">
        <v>677</v>
      </c>
      <c r="C710" s="69">
        <v>42678</v>
      </c>
      <c r="D710" s="6" t="s">
        <v>15</v>
      </c>
      <c r="E710" s="6" t="s">
        <v>989</v>
      </c>
      <c r="F710" s="7">
        <v>2200</v>
      </c>
      <c r="G710" s="7">
        <v>352</v>
      </c>
      <c r="H710" s="7">
        <v>2552</v>
      </c>
      <c r="I710" s="4" t="s">
        <v>23</v>
      </c>
      <c r="J710" s="34" t="s">
        <v>990</v>
      </c>
      <c r="K710" s="4" t="s">
        <v>991</v>
      </c>
      <c r="L710" s="4">
        <v>4</v>
      </c>
      <c r="M710" s="4">
        <v>2900</v>
      </c>
      <c r="N710" s="4">
        <v>296</v>
      </c>
      <c r="O710" s="44">
        <v>42677</v>
      </c>
      <c r="P710" s="4" t="s">
        <v>94</v>
      </c>
    </row>
    <row r="711" spans="2:16" s="16" customFormat="1" x14ac:dyDescent="0.25">
      <c r="B711" s="4">
        <v>678</v>
      </c>
      <c r="C711" s="69">
        <v>42668</v>
      </c>
      <c r="D711" s="6" t="s">
        <v>10</v>
      </c>
      <c r="E711" s="6" t="s">
        <v>992</v>
      </c>
      <c r="F711" s="7">
        <f>2281/1.16</f>
        <v>1966.3793103448277</v>
      </c>
      <c r="G711" s="7">
        <f>F711*0.16</f>
        <v>314.62068965517244</v>
      </c>
      <c r="H711" s="7">
        <f>F711+G711</f>
        <v>2281</v>
      </c>
      <c r="I711" s="4" t="s">
        <v>48</v>
      </c>
      <c r="J711" s="34" t="s">
        <v>669</v>
      </c>
      <c r="K711" s="4">
        <v>13422722</v>
      </c>
      <c r="L711" s="4">
        <v>4</v>
      </c>
      <c r="M711" s="4">
        <v>3100</v>
      </c>
      <c r="N711" s="4">
        <v>311</v>
      </c>
      <c r="O711" s="44">
        <v>42678</v>
      </c>
      <c r="P711" s="4" t="s">
        <v>94</v>
      </c>
    </row>
    <row r="712" spans="2:16" s="16" customFormat="1" x14ac:dyDescent="0.25">
      <c r="B712" s="4">
        <v>679</v>
      </c>
      <c r="C712" s="69">
        <v>42644</v>
      </c>
      <c r="D712" s="6" t="s">
        <v>10</v>
      </c>
      <c r="E712" s="6" t="s">
        <v>766</v>
      </c>
      <c r="F712" s="7">
        <f>H712/1.16</f>
        <v>947.41379310344837</v>
      </c>
      <c r="G712" s="7">
        <f>F712*0.16</f>
        <v>151.58620689655174</v>
      </c>
      <c r="H712" s="7">
        <f>1099</f>
        <v>1099</v>
      </c>
      <c r="I712" s="4" t="s">
        <v>48</v>
      </c>
      <c r="J712" s="34" t="s">
        <v>922</v>
      </c>
      <c r="K712" s="4">
        <v>60316100067634</v>
      </c>
      <c r="L712" s="4">
        <v>4</v>
      </c>
      <c r="M712" s="4">
        <v>3100</v>
      </c>
      <c r="N712" s="4">
        <v>311</v>
      </c>
      <c r="O712" s="44">
        <v>42678</v>
      </c>
      <c r="P712" s="4" t="s">
        <v>94</v>
      </c>
    </row>
    <row r="713" spans="2:16" s="16" customFormat="1" x14ac:dyDescent="0.25">
      <c r="B713" s="4">
        <v>680</v>
      </c>
      <c r="C713" s="69">
        <v>42675</v>
      </c>
      <c r="D713" s="6" t="s">
        <v>15</v>
      </c>
      <c r="E713" s="6" t="s">
        <v>993</v>
      </c>
      <c r="F713" s="7">
        <v>17150</v>
      </c>
      <c r="G713" s="7">
        <v>2744</v>
      </c>
      <c r="H713" s="7">
        <v>19894</v>
      </c>
      <c r="I713" s="4" t="s">
        <v>48</v>
      </c>
      <c r="J713" s="34" t="s">
        <v>25</v>
      </c>
      <c r="K713" s="4">
        <v>8748</v>
      </c>
      <c r="L713" s="4">
        <v>4</v>
      </c>
      <c r="M713" s="4">
        <v>2500</v>
      </c>
      <c r="N713" s="4">
        <v>259</v>
      </c>
      <c r="O713" s="44">
        <v>42681</v>
      </c>
      <c r="P713" s="4" t="s">
        <v>94</v>
      </c>
    </row>
    <row r="714" spans="2:16" s="16" customFormat="1" x14ac:dyDescent="0.25">
      <c r="B714" s="4">
        <v>681</v>
      </c>
      <c r="C714" s="69">
        <v>42667</v>
      </c>
      <c r="D714" s="6" t="s">
        <v>15</v>
      </c>
      <c r="E714" s="6" t="s">
        <v>994</v>
      </c>
      <c r="F714" s="7">
        <f>H714/1.16</f>
        <v>27880.172413793105</v>
      </c>
      <c r="G714" s="7">
        <f>F714*0.16</f>
        <v>4460.8275862068967</v>
      </c>
      <c r="H714" s="7">
        <v>32341</v>
      </c>
      <c r="I714" s="4" t="s">
        <v>48</v>
      </c>
      <c r="J714" s="34" t="s">
        <v>669</v>
      </c>
      <c r="K714" s="4" t="s">
        <v>995</v>
      </c>
      <c r="L714" s="4">
        <v>4</v>
      </c>
      <c r="M714" s="4">
        <v>3100</v>
      </c>
      <c r="N714" s="4">
        <v>311</v>
      </c>
      <c r="O714" s="44">
        <v>42681</v>
      </c>
      <c r="P714" s="4" t="s">
        <v>94</v>
      </c>
    </row>
    <row r="715" spans="2:16" s="16" customFormat="1" x14ac:dyDescent="0.25">
      <c r="B715" s="4">
        <v>682</v>
      </c>
      <c r="C715" s="69">
        <v>42667</v>
      </c>
      <c r="D715" s="6" t="s">
        <v>15</v>
      </c>
      <c r="E715" s="6" t="s">
        <v>996</v>
      </c>
      <c r="F715" s="7">
        <f>H715/1.16</f>
        <v>43050.862068965522</v>
      </c>
      <c r="G715" s="7">
        <f>F715*0.16</f>
        <v>6888.1379310344837</v>
      </c>
      <c r="H715" s="7">
        <v>49939</v>
      </c>
      <c r="I715" s="4" t="s">
        <v>48</v>
      </c>
      <c r="J715" s="34" t="s">
        <v>669</v>
      </c>
      <c r="K715" s="4" t="s">
        <v>997</v>
      </c>
      <c r="L715" s="4">
        <v>4</v>
      </c>
      <c r="M715" s="4">
        <v>3100</v>
      </c>
      <c r="N715" s="4">
        <v>311</v>
      </c>
      <c r="O715" s="44">
        <v>42681</v>
      </c>
      <c r="P715" s="4" t="s">
        <v>94</v>
      </c>
    </row>
    <row r="716" spans="2:16" s="16" customFormat="1" x14ac:dyDescent="0.25">
      <c r="B716" s="4">
        <v>683</v>
      </c>
      <c r="C716" s="69">
        <v>42664</v>
      </c>
      <c r="D716" s="6" t="s">
        <v>15</v>
      </c>
      <c r="E716" s="6" t="s">
        <v>998</v>
      </c>
      <c r="F716" s="7">
        <f>H716/1.16</f>
        <v>13169.827586206897</v>
      </c>
      <c r="G716" s="7">
        <f>F716*0.16</f>
        <v>2107.1724137931037</v>
      </c>
      <c r="H716" s="7">
        <v>15277</v>
      </c>
      <c r="I716" s="4" t="s">
        <v>48</v>
      </c>
      <c r="J716" s="34" t="s">
        <v>669</v>
      </c>
      <c r="K716" s="4" t="s">
        <v>999</v>
      </c>
      <c r="L716" s="4">
        <v>4</v>
      </c>
      <c r="M716" s="4">
        <v>3100</v>
      </c>
      <c r="N716" s="4">
        <v>311</v>
      </c>
      <c r="O716" s="44">
        <v>42681</v>
      </c>
      <c r="P716" s="4" t="s">
        <v>94</v>
      </c>
    </row>
    <row r="717" spans="2:16" s="16" customFormat="1" x14ac:dyDescent="0.25">
      <c r="B717" s="4">
        <v>684</v>
      </c>
      <c r="C717" s="69">
        <v>42682</v>
      </c>
      <c r="D717" s="6" t="s">
        <v>15</v>
      </c>
      <c r="E717" s="6" t="s">
        <v>701</v>
      </c>
      <c r="F717" s="7">
        <f>H717/1.16</f>
        <v>16078.448275862071</v>
      </c>
      <c r="G717" s="7">
        <f>F717*0.16</f>
        <v>2572.5517241379312</v>
      </c>
      <c r="H717" s="7">
        <v>18651</v>
      </c>
      <c r="I717" s="4" t="s">
        <v>48</v>
      </c>
      <c r="J717" s="34" t="s">
        <v>669</v>
      </c>
      <c r="K717" s="40" t="s">
        <v>1000</v>
      </c>
      <c r="L717" s="4">
        <v>4</v>
      </c>
      <c r="M717" s="4">
        <v>3100</v>
      </c>
      <c r="N717" s="4">
        <v>311</v>
      </c>
      <c r="O717" s="44">
        <v>42686</v>
      </c>
      <c r="P717" s="4" t="s">
        <v>94</v>
      </c>
    </row>
    <row r="718" spans="2:16" s="16" customFormat="1" x14ac:dyDescent="0.25">
      <c r="B718" s="4">
        <v>685</v>
      </c>
      <c r="C718" s="69">
        <v>42682</v>
      </c>
      <c r="D718" s="6" t="s">
        <v>15</v>
      </c>
      <c r="E718" s="6" t="s">
        <v>1001</v>
      </c>
      <c r="F718" s="42">
        <f>H718/1.16</f>
        <v>13250.000000000002</v>
      </c>
      <c r="G718" s="42">
        <f>F718*0.16</f>
        <v>2120.0000000000005</v>
      </c>
      <c r="H718" s="42">
        <v>15370</v>
      </c>
      <c r="I718" s="4" t="s">
        <v>48</v>
      </c>
      <c r="J718" s="34" t="s">
        <v>669</v>
      </c>
      <c r="K718" s="43" t="s">
        <v>1002</v>
      </c>
      <c r="L718" s="4">
        <v>4</v>
      </c>
      <c r="M718" s="4">
        <v>3100</v>
      </c>
      <c r="N718" s="4">
        <v>311</v>
      </c>
      <c r="O718" s="44">
        <v>42686</v>
      </c>
      <c r="P718" s="4" t="s">
        <v>94</v>
      </c>
    </row>
    <row r="719" spans="2:16" s="16" customFormat="1" x14ac:dyDescent="0.25">
      <c r="B719" s="4">
        <v>686</v>
      </c>
      <c r="C719" s="69">
        <v>42688</v>
      </c>
      <c r="D719" s="6" t="s">
        <v>15</v>
      </c>
      <c r="E719" s="6" t="s">
        <v>1003</v>
      </c>
      <c r="F719" s="42">
        <v>215.52</v>
      </c>
      <c r="G719" s="42">
        <v>34.479999999999997</v>
      </c>
      <c r="H719" s="42">
        <v>250</v>
      </c>
      <c r="I719" s="4" t="s">
        <v>23</v>
      </c>
      <c r="J719" s="34" t="s">
        <v>42</v>
      </c>
      <c r="K719" s="43" t="s">
        <v>1004</v>
      </c>
      <c r="L719" s="4">
        <v>4</v>
      </c>
      <c r="M719" s="4">
        <v>3100</v>
      </c>
      <c r="N719" s="4">
        <v>311</v>
      </c>
      <c r="O719" s="44">
        <v>42688</v>
      </c>
      <c r="P719" s="4" t="s">
        <v>94</v>
      </c>
    </row>
    <row r="720" spans="2:16" s="16" customFormat="1" x14ac:dyDescent="0.25">
      <c r="B720" s="4">
        <v>687</v>
      </c>
      <c r="C720" s="69">
        <v>42682</v>
      </c>
      <c r="D720" s="6" t="s">
        <v>15</v>
      </c>
      <c r="E720" s="6" t="s">
        <v>1005</v>
      </c>
      <c r="F720" s="42">
        <v>178.44</v>
      </c>
      <c r="G720" s="42">
        <v>28.56</v>
      </c>
      <c r="H720" s="42">
        <v>207</v>
      </c>
      <c r="I720" s="4" t="s">
        <v>48</v>
      </c>
      <c r="J720" s="34" t="s">
        <v>28</v>
      </c>
      <c r="K720" s="43">
        <v>2412</v>
      </c>
      <c r="L720" s="4">
        <v>4</v>
      </c>
      <c r="M720" s="4">
        <v>2600</v>
      </c>
      <c r="N720" s="4">
        <v>261</v>
      </c>
      <c r="O720" s="44">
        <v>42688</v>
      </c>
      <c r="P720" s="4" t="s">
        <v>94</v>
      </c>
    </row>
    <row r="721" spans="2:16" s="16" customFormat="1" x14ac:dyDescent="0.25">
      <c r="B721" s="4">
        <v>688</v>
      </c>
      <c r="C721" s="69">
        <v>42682</v>
      </c>
      <c r="D721" s="6" t="s">
        <v>15</v>
      </c>
      <c r="E721" s="6" t="s">
        <v>1006</v>
      </c>
      <c r="F721" s="42">
        <v>212.93</v>
      </c>
      <c r="G721" s="42">
        <v>34.07</v>
      </c>
      <c r="H721" s="42">
        <v>247</v>
      </c>
      <c r="I721" s="4" t="s">
        <v>48</v>
      </c>
      <c r="J721" s="34" t="s">
        <v>28</v>
      </c>
      <c r="K721" s="43">
        <v>2413</v>
      </c>
      <c r="L721" s="4">
        <v>4</v>
      </c>
      <c r="M721" s="4">
        <v>2900</v>
      </c>
      <c r="N721" s="4">
        <v>296</v>
      </c>
      <c r="O721" s="44">
        <v>42688</v>
      </c>
      <c r="P721" s="4" t="s">
        <v>94</v>
      </c>
    </row>
    <row r="722" spans="2:16" s="16" customFormat="1" x14ac:dyDescent="0.25">
      <c r="B722" s="4">
        <v>689</v>
      </c>
      <c r="C722" s="69">
        <v>42684</v>
      </c>
      <c r="D722" s="6" t="s">
        <v>15</v>
      </c>
      <c r="E722" s="6" t="s">
        <v>1006</v>
      </c>
      <c r="F722" s="42">
        <f>H722/1.16</f>
        <v>1359.4827586206898</v>
      </c>
      <c r="G722" s="42">
        <f>F722*0.16</f>
        <v>217.51724137931038</v>
      </c>
      <c r="H722" s="42">
        <v>1577</v>
      </c>
      <c r="I722" s="4" t="s">
        <v>48</v>
      </c>
      <c r="J722" s="34" t="s">
        <v>28</v>
      </c>
      <c r="K722" s="43">
        <v>2419</v>
      </c>
      <c r="L722" s="4">
        <v>4</v>
      </c>
      <c r="M722" s="4">
        <v>2900</v>
      </c>
      <c r="N722" s="4">
        <v>296</v>
      </c>
      <c r="O722" s="44">
        <v>42688</v>
      </c>
      <c r="P722" s="4" t="s">
        <v>94</v>
      </c>
    </row>
    <row r="723" spans="2:16" s="16" customFormat="1" x14ac:dyDescent="0.25">
      <c r="B723" s="4">
        <v>690</v>
      </c>
      <c r="C723" s="69">
        <v>42684</v>
      </c>
      <c r="D723" s="6" t="s">
        <v>15</v>
      </c>
      <c r="E723" s="6" t="s">
        <v>1007</v>
      </c>
      <c r="F723" s="42">
        <f>H723/1.16</f>
        <v>396.55172413793105</v>
      </c>
      <c r="G723" s="42">
        <f>F723*0.16</f>
        <v>63.448275862068968</v>
      </c>
      <c r="H723" s="42">
        <v>460</v>
      </c>
      <c r="I723" s="4" t="s">
        <v>48</v>
      </c>
      <c r="J723" s="34" t="s">
        <v>28</v>
      </c>
      <c r="K723" s="43">
        <v>2420</v>
      </c>
      <c r="L723" s="4">
        <v>4</v>
      </c>
      <c r="M723" s="4">
        <v>2600</v>
      </c>
      <c r="N723" s="4">
        <v>261</v>
      </c>
      <c r="O723" s="44">
        <v>42688</v>
      </c>
      <c r="P723" s="4" t="s">
        <v>94</v>
      </c>
    </row>
    <row r="724" spans="2:16" s="16" customFormat="1" x14ac:dyDescent="0.25">
      <c r="B724" s="4">
        <v>691</v>
      </c>
      <c r="C724" s="69">
        <v>42684</v>
      </c>
      <c r="D724" s="6" t="s">
        <v>15</v>
      </c>
      <c r="E724" s="6" t="s">
        <v>1005</v>
      </c>
      <c r="F724" s="42">
        <v>620.69000000000005</v>
      </c>
      <c r="G724" s="42">
        <v>99.31</v>
      </c>
      <c r="H724" s="42">
        <v>720</v>
      </c>
      <c r="I724" s="4" t="s">
        <v>48</v>
      </c>
      <c r="J724" s="34" t="s">
        <v>28</v>
      </c>
      <c r="K724" s="43">
        <v>2421</v>
      </c>
      <c r="L724" s="4">
        <v>4</v>
      </c>
      <c r="M724" s="4">
        <v>2600</v>
      </c>
      <c r="N724" s="4">
        <v>261</v>
      </c>
      <c r="O724" s="44">
        <v>42688</v>
      </c>
      <c r="P724" s="4" t="s">
        <v>94</v>
      </c>
    </row>
    <row r="725" spans="2:16" s="16" customFormat="1" x14ac:dyDescent="0.25">
      <c r="B725" s="4">
        <v>692</v>
      </c>
      <c r="C725" s="69">
        <v>42684</v>
      </c>
      <c r="D725" s="6" t="s">
        <v>15</v>
      </c>
      <c r="E725" s="6" t="s">
        <v>1006</v>
      </c>
      <c r="F725" s="42">
        <v>893.11</v>
      </c>
      <c r="G725" s="42">
        <v>142.88999999999999</v>
      </c>
      <c r="H725" s="42">
        <v>1036</v>
      </c>
      <c r="I725" s="4" t="s">
        <v>48</v>
      </c>
      <c r="J725" s="34" t="s">
        <v>28</v>
      </c>
      <c r="K725" s="43">
        <v>2422</v>
      </c>
      <c r="L725" s="4">
        <v>4</v>
      </c>
      <c r="M725" s="4">
        <v>2900</v>
      </c>
      <c r="N725" s="4">
        <v>296</v>
      </c>
      <c r="O725" s="44">
        <v>42688</v>
      </c>
      <c r="P725" s="4" t="s">
        <v>94</v>
      </c>
    </row>
    <row r="726" spans="2:16" s="16" customFormat="1" x14ac:dyDescent="0.25">
      <c r="B726" s="4">
        <v>693</v>
      </c>
      <c r="C726" s="69">
        <v>42684</v>
      </c>
      <c r="D726" s="6" t="s">
        <v>15</v>
      </c>
      <c r="E726" s="6" t="s">
        <v>1006</v>
      </c>
      <c r="F726" s="42">
        <v>1848.27</v>
      </c>
      <c r="G726" s="42">
        <v>295.73</v>
      </c>
      <c r="H726" s="42">
        <v>2144</v>
      </c>
      <c r="I726" s="4" t="s">
        <v>48</v>
      </c>
      <c r="J726" s="34" t="s">
        <v>28</v>
      </c>
      <c r="K726" s="43">
        <v>2423</v>
      </c>
      <c r="L726" s="4">
        <v>4</v>
      </c>
      <c r="M726" s="4">
        <v>2900</v>
      </c>
      <c r="N726" s="4">
        <v>296</v>
      </c>
      <c r="O726" s="44">
        <v>42688</v>
      </c>
      <c r="P726" s="4" t="s">
        <v>94</v>
      </c>
    </row>
    <row r="727" spans="2:16" s="16" customFormat="1" x14ac:dyDescent="0.25">
      <c r="B727" s="4">
        <v>694</v>
      </c>
      <c r="C727" s="69">
        <v>42684</v>
      </c>
      <c r="D727" s="6" t="s">
        <v>15</v>
      </c>
      <c r="E727" s="6" t="s">
        <v>1006</v>
      </c>
      <c r="F727" s="42">
        <f>H727/1.16</f>
        <v>1326.7241379310346</v>
      </c>
      <c r="G727" s="42">
        <f>F727*0.16</f>
        <v>212.27586206896555</v>
      </c>
      <c r="H727" s="42">
        <v>1539</v>
      </c>
      <c r="I727" s="4" t="s">
        <v>48</v>
      </c>
      <c r="J727" s="34" t="s">
        <v>28</v>
      </c>
      <c r="K727" s="43">
        <v>2424</v>
      </c>
      <c r="L727" s="4">
        <v>4</v>
      </c>
      <c r="M727" s="4">
        <v>2900</v>
      </c>
      <c r="N727" s="4">
        <v>296</v>
      </c>
      <c r="O727" s="44">
        <v>42688</v>
      </c>
      <c r="P727" s="4" t="s">
        <v>94</v>
      </c>
    </row>
    <row r="728" spans="2:16" s="16" customFormat="1" x14ac:dyDescent="0.25">
      <c r="B728" s="4">
        <v>695</v>
      </c>
      <c r="C728" s="69">
        <v>42684</v>
      </c>
      <c r="D728" s="6" t="s">
        <v>15</v>
      </c>
      <c r="E728" s="6" t="s">
        <v>1006</v>
      </c>
      <c r="F728" s="7">
        <f>H728/1.16</f>
        <v>1807.7586206896553</v>
      </c>
      <c r="G728" s="7">
        <f>F728*0.16</f>
        <v>289.24137931034488</v>
      </c>
      <c r="H728" s="7">
        <v>2097</v>
      </c>
      <c r="I728" s="4" t="s">
        <v>48</v>
      </c>
      <c r="J728" s="34" t="s">
        <v>28</v>
      </c>
      <c r="K728" s="4">
        <v>2425</v>
      </c>
      <c r="L728" s="4">
        <v>4</v>
      </c>
      <c r="M728" s="4">
        <v>2900</v>
      </c>
      <c r="N728" s="4">
        <v>296</v>
      </c>
      <c r="O728" s="69">
        <v>42688</v>
      </c>
      <c r="P728" s="4" t="s">
        <v>94</v>
      </c>
    </row>
    <row r="729" spans="2:16" s="16" customFormat="1" x14ac:dyDescent="0.25">
      <c r="B729" s="4">
        <v>696</v>
      </c>
      <c r="C729" s="69">
        <v>42684</v>
      </c>
      <c r="D729" s="6" t="s">
        <v>15</v>
      </c>
      <c r="E729" s="6" t="s">
        <v>1006</v>
      </c>
      <c r="F729" s="7">
        <f>H729/1.16</f>
        <v>1360.344827586207</v>
      </c>
      <c r="G729" s="7">
        <f>F729*0.16</f>
        <v>217.65517241379311</v>
      </c>
      <c r="H729" s="7">
        <v>1578</v>
      </c>
      <c r="I729" s="4" t="s">
        <v>48</v>
      </c>
      <c r="J729" s="34" t="s">
        <v>28</v>
      </c>
      <c r="K729" s="4">
        <v>2426</v>
      </c>
      <c r="L729" s="4">
        <v>4</v>
      </c>
      <c r="M729" s="4">
        <v>2900</v>
      </c>
      <c r="N729" s="4">
        <v>296</v>
      </c>
      <c r="O729" s="69">
        <v>42688</v>
      </c>
      <c r="P729" s="4" t="s">
        <v>94</v>
      </c>
    </row>
    <row r="730" spans="2:16" s="16" customFormat="1" x14ac:dyDescent="0.25">
      <c r="B730" s="4">
        <v>697</v>
      </c>
      <c r="C730" s="69">
        <v>42684</v>
      </c>
      <c r="D730" s="6" t="s">
        <v>15</v>
      </c>
      <c r="E730" s="6" t="s">
        <v>1008</v>
      </c>
      <c r="F730" s="7">
        <f>H730/1.16</f>
        <v>479.31034482758622</v>
      </c>
      <c r="G730" s="7">
        <f>F730*0.16</f>
        <v>76.689655172413794</v>
      </c>
      <c r="H730" s="7">
        <v>556</v>
      </c>
      <c r="I730" s="4" t="s">
        <v>48</v>
      </c>
      <c r="J730" s="34" t="s">
        <v>28</v>
      </c>
      <c r="K730" s="4">
        <v>2427</v>
      </c>
      <c r="L730" s="4">
        <v>4</v>
      </c>
      <c r="M730" s="4">
        <v>2900</v>
      </c>
      <c r="N730" s="4">
        <v>296</v>
      </c>
      <c r="O730" s="69">
        <v>42688</v>
      </c>
      <c r="P730" s="4" t="s">
        <v>94</v>
      </c>
    </row>
    <row r="731" spans="2:16" s="16" customFormat="1" x14ac:dyDescent="0.25">
      <c r="B731" s="4">
        <v>698</v>
      </c>
      <c r="C731" s="69">
        <v>42684</v>
      </c>
      <c r="D731" s="6" t="s">
        <v>15</v>
      </c>
      <c r="E731" s="6" t="s">
        <v>1007</v>
      </c>
      <c r="F731" s="7">
        <v>628.44000000000005</v>
      </c>
      <c r="G731" s="7">
        <v>100.56</v>
      </c>
      <c r="H731" s="7">
        <v>729</v>
      </c>
      <c r="I731" s="4" t="s">
        <v>48</v>
      </c>
      <c r="J731" s="34" t="s">
        <v>28</v>
      </c>
      <c r="K731" s="4">
        <v>2428</v>
      </c>
      <c r="L731" s="4">
        <v>4</v>
      </c>
      <c r="M731" s="4">
        <v>2900</v>
      </c>
      <c r="N731" s="4">
        <v>296</v>
      </c>
      <c r="O731" s="69">
        <v>42688</v>
      </c>
      <c r="P731" s="4" t="s">
        <v>94</v>
      </c>
    </row>
    <row r="732" spans="2:16" s="16" customFormat="1" x14ac:dyDescent="0.25">
      <c r="B732" s="4">
        <v>699</v>
      </c>
      <c r="C732" s="69">
        <v>42684</v>
      </c>
      <c r="D732" s="6" t="s">
        <v>15</v>
      </c>
      <c r="E732" s="6" t="s">
        <v>1006</v>
      </c>
      <c r="F732" s="39">
        <v>350</v>
      </c>
      <c r="G732" s="39">
        <v>56</v>
      </c>
      <c r="H732" s="39">
        <v>406</v>
      </c>
      <c r="I732" s="37" t="s">
        <v>48</v>
      </c>
      <c r="J732" s="35" t="s">
        <v>28</v>
      </c>
      <c r="K732" s="37">
        <v>2429</v>
      </c>
      <c r="L732" s="4">
        <v>4</v>
      </c>
      <c r="M732" s="4">
        <v>2900</v>
      </c>
      <c r="N732" s="4">
        <v>296</v>
      </c>
      <c r="O732" s="69">
        <v>42688</v>
      </c>
      <c r="P732" s="4" t="s">
        <v>94</v>
      </c>
    </row>
    <row r="733" spans="2:16" s="16" customFormat="1" x14ac:dyDescent="0.25">
      <c r="B733" s="4">
        <v>700</v>
      </c>
      <c r="C733" s="69">
        <v>42684</v>
      </c>
      <c r="D733" s="6" t="s">
        <v>15</v>
      </c>
      <c r="E733" s="6" t="s">
        <v>1005</v>
      </c>
      <c r="F733" s="7">
        <f>H733/1.16</f>
        <v>155.17241379310346</v>
      </c>
      <c r="G733" s="7">
        <f>F733*0.16</f>
        <v>24.827586206896555</v>
      </c>
      <c r="H733" s="7">
        <v>180</v>
      </c>
      <c r="I733" s="4" t="s">
        <v>48</v>
      </c>
      <c r="J733" s="34" t="s">
        <v>28</v>
      </c>
      <c r="K733" s="4">
        <v>2430</v>
      </c>
      <c r="L733" s="4">
        <v>4</v>
      </c>
      <c r="M733" s="4">
        <v>2900</v>
      </c>
      <c r="N733" s="4">
        <v>296</v>
      </c>
      <c r="O733" s="69">
        <v>42688</v>
      </c>
      <c r="P733" s="4" t="s">
        <v>94</v>
      </c>
    </row>
    <row r="734" spans="2:16" s="16" customFormat="1" x14ac:dyDescent="0.25">
      <c r="B734" s="4">
        <v>701</v>
      </c>
      <c r="C734" s="69">
        <v>42684</v>
      </c>
      <c r="D734" s="6" t="s">
        <v>15</v>
      </c>
      <c r="E734" s="6" t="s">
        <v>1006</v>
      </c>
      <c r="F734" s="7">
        <f>H734/1.16</f>
        <v>564.65517241379314</v>
      </c>
      <c r="G734" s="7">
        <f>F734*0.16</f>
        <v>90.344827586206904</v>
      </c>
      <c r="H734" s="7">
        <v>655</v>
      </c>
      <c r="I734" s="4" t="s">
        <v>48</v>
      </c>
      <c r="J734" s="34" t="s">
        <v>28</v>
      </c>
      <c r="K734" s="4">
        <v>2431</v>
      </c>
      <c r="L734" s="4">
        <v>4</v>
      </c>
      <c r="M734" s="4">
        <v>2900</v>
      </c>
      <c r="N734" s="4">
        <v>296</v>
      </c>
      <c r="O734" s="69">
        <v>42688</v>
      </c>
      <c r="P734" s="4" t="s">
        <v>94</v>
      </c>
    </row>
    <row r="735" spans="2:16" s="16" customFormat="1" x14ac:dyDescent="0.25">
      <c r="B735" s="4">
        <v>702</v>
      </c>
      <c r="C735" s="69">
        <v>42677</v>
      </c>
      <c r="D735" s="6" t="s">
        <v>15</v>
      </c>
      <c r="E735" s="6" t="s">
        <v>1009</v>
      </c>
      <c r="F735" s="7">
        <f>H735/1.16</f>
        <v>2965.5172413793107</v>
      </c>
      <c r="G735" s="7">
        <f>F735*0.16</f>
        <v>474.48275862068971</v>
      </c>
      <c r="H735" s="7">
        <v>3440</v>
      </c>
      <c r="I735" s="4" t="s">
        <v>23</v>
      </c>
      <c r="J735" s="34" t="s">
        <v>66</v>
      </c>
      <c r="K735" s="4">
        <v>4446</v>
      </c>
      <c r="L735" s="4">
        <v>4</v>
      </c>
      <c r="M735" s="4">
        <v>3500</v>
      </c>
      <c r="N735" s="4">
        <v>355</v>
      </c>
      <c r="O735" s="69">
        <v>42688</v>
      </c>
      <c r="P735" s="4" t="s">
        <v>94</v>
      </c>
    </row>
    <row r="736" spans="2:16" s="16" customFormat="1" x14ac:dyDescent="0.25">
      <c r="B736" s="4">
        <v>703</v>
      </c>
      <c r="C736" s="69">
        <v>42677</v>
      </c>
      <c r="D736" s="6" t="s">
        <v>15</v>
      </c>
      <c r="E736" s="6" t="s">
        <v>1010</v>
      </c>
      <c r="F736" s="7">
        <f>H736/1.16</f>
        <v>250.00000000000003</v>
      </c>
      <c r="G736" s="7">
        <f>F736*0.16</f>
        <v>40.000000000000007</v>
      </c>
      <c r="H736" s="7">
        <v>290</v>
      </c>
      <c r="I736" s="4" t="s">
        <v>23</v>
      </c>
      <c r="J736" s="34" t="s">
        <v>1011</v>
      </c>
      <c r="K736" s="4">
        <v>4447</v>
      </c>
      <c r="L736" s="4">
        <v>4</v>
      </c>
      <c r="M736" s="4">
        <v>3500</v>
      </c>
      <c r="N736" s="4">
        <v>355</v>
      </c>
      <c r="O736" s="69">
        <v>42689</v>
      </c>
      <c r="P736" s="4" t="s">
        <v>94</v>
      </c>
    </row>
    <row r="737" spans="2:16" s="16" customFormat="1" x14ac:dyDescent="0.25">
      <c r="B737" s="4">
        <v>704</v>
      </c>
      <c r="C737" s="69">
        <v>42691</v>
      </c>
      <c r="D737" s="6" t="s">
        <v>15</v>
      </c>
      <c r="E737" s="6" t="s">
        <v>1012</v>
      </c>
      <c r="F737" s="7">
        <v>14448</v>
      </c>
      <c r="G737" s="7"/>
      <c r="H737" s="7">
        <v>14448</v>
      </c>
      <c r="I737" s="4" t="s">
        <v>1013</v>
      </c>
      <c r="J737" s="34" t="s">
        <v>81</v>
      </c>
      <c r="K737" s="4" t="s">
        <v>1014</v>
      </c>
      <c r="L737" s="4">
        <v>4</v>
      </c>
      <c r="M737" s="4">
        <v>3900</v>
      </c>
      <c r="N737" s="4">
        <v>399</v>
      </c>
      <c r="O737" s="69">
        <v>42689</v>
      </c>
      <c r="P737" s="4" t="s">
        <v>94</v>
      </c>
    </row>
    <row r="738" spans="2:16" s="16" customFormat="1" x14ac:dyDescent="0.25">
      <c r="B738" s="4">
        <v>705</v>
      </c>
      <c r="C738" s="69">
        <v>42689</v>
      </c>
      <c r="D738" s="6" t="s">
        <v>15</v>
      </c>
      <c r="E738" s="6" t="s">
        <v>665</v>
      </c>
      <c r="F738" s="7">
        <v>163.79</v>
      </c>
      <c r="G738" s="7">
        <v>26.21</v>
      </c>
      <c r="H738" s="7">
        <v>190</v>
      </c>
      <c r="I738" s="4" t="s">
        <v>23</v>
      </c>
      <c r="J738" s="34" t="s">
        <v>66</v>
      </c>
      <c r="K738" s="4">
        <v>4450</v>
      </c>
      <c r="L738" s="4">
        <v>4</v>
      </c>
      <c r="M738" s="4">
        <v>3500</v>
      </c>
      <c r="N738" s="4">
        <v>355</v>
      </c>
      <c r="O738" s="69">
        <v>42689</v>
      </c>
      <c r="P738" s="4" t="s">
        <v>94</v>
      </c>
    </row>
    <row r="739" spans="2:16" s="16" customFormat="1" x14ac:dyDescent="0.25">
      <c r="B739" s="4">
        <v>706</v>
      </c>
      <c r="C739" s="69">
        <v>42678</v>
      </c>
      <c r="D739" s="6" t="s">
        <v>15</v>
      </c>
      <c r="E739" s="6" t="s">
        <v>1015</v>
      </c>
      <c r="F739" s="7">
        <f t="shared" ref="F739:F745" si="28">H739/1.16</f>
        <v>14049.137931034484</v>
      </c>
      <c r="G739" s="7">
        <f t="shared" ref="G739:G745" si="29">F739*0.16</f>
        <v>2247.8620689655177</v>
      </c>
      <c r="H739" s="7">
        <v>16297</v>
      </c>
      <c r="I739" s="4" t="s">
        <v>48</v>
      </c>
      <c r="J739" s="34" t="s">
        <v>669</v>
      </c>
      <c r="K739" s="4" t="s">
        <v>1016</v>
      </c>
      <c r="L739" s="4">
        <v>4</v>
      </c>
      <c r="M739" s="4">
        <v>3100</v>
      </c>
      <c r="N739" s="4">
        <v>311</v>
      </c>
      <c r="O739" s="69">
        <v>42691</v>
      </c>
      <c r="P739" s="4" t="s">
        <v>94</v>
      </c>
    </row>
    <row r="740" spans="2:16" s="16" customFormat="1" x14ac:dyDescent="0.25">
      <c r="B740" s="4">
        <v>707</v>
      </c>
      <c r="C740" s="69">
        <v>42677</v>
      </c>
      <c r="D740" s="6" t="s">
        <v>15</v>
      </c>
      <c r="E740" s="6" t="s">
        <v>873</v>
      </c>
      <c r="F740" s="7">
        <f t="shared" si="28"/>
        <v>13362.931034482759</v>
      </c>
      <c r="G740" s="7">
        <f t="shared" si="29"/>
        <v>2138.0689655172414</v>
      </c>
      <c r="H740" s="7">
        <v>15501</v>
      </c>
      <c r="I740" s="4" t="s">
        <v>48</v>
      </c>
      <c r="J740" s="34" t="s">
        <v>669</v>
      </c>
      <c r="K740" s="4" t="s">
        <v>1017</v>
      </c>
      <c r="L740" s="4">
        <v>4</v>
      </c>
      <c r="M740" s="4">
        <v>3100</v>
      </c>
      <c r="N740" s="4">
        <v>311</v>
      </c>
      <c r="O740" s="69">
        <v>42691</v>
      </c>
      <c r="P740" s="4" t="s">
        <v>94</v>
      </c>
    </row>
    <row r="741" spans="2:16" s="16" customFormat="1" x14ac:dyDescent="0.25">
      <c r="B741" s="4">
        <v>708</v>
      </c>
      <c r="C741" s="69">
        <v>42677</v>
      </c>
      <c r="D741" s="6" t="s">
        <v>15</v>
      </c>
      <c r="E741" s="6" t="s">
        <v>1018</v>
      </c>
      <c r="F741" s="7">
        <f t="shared" si="28"/>
        <v>54093.103448275862</v>
      </c>
      <c r="G741" s="7">
        <f t="shared" si="29"/>
        <v>8654.8965517241377</v>
      </c>
      <c r="H741" s="7">
        <v>62748</v>
      </c>
      <c r="I741" s="4" t="s">
        <v>48</v>
      </c>
      <c r="J741" s="34" t="s">
        <v>669</v>
      </c>
      <c r="K741" s="4" t="s">
        <v>1019</v>
      </c>
      <c r="L741" s="4">
        <v>4</v>
      </c>
      <c r="M741" s="4">
        <v>3100</v>
      </c>
      <c r="N741" s="4">
        <v>311</v>
      </c>
      <c r="O741" s="69">
        <v>42691</v>
      </c>
      <c r="P741" s="4" t="s">
        <v>94</v>
      </c>
    </row>
    <row r="742" spans="2:16" s="16" customFormat="1" x14ac:dyDescent="0.25">
      <c r="B742" s="4">
        <v>709</v>
      </c>
      <c r="C742" s="69">
        <v>42677</v>
      </c>
      <c r="D742" s="6" t="s">
        <v>15</v>
      </c>
      <c r="E742" s="6" t="s">
        <v>695</v>
      </c>
      <c r="F742" s="7">
        <f t="shared" si="28"/>
        <v>13897.413793103449</v>
      </c>
      <c r="G742" s="7">
        <f t="shared" si="29"/>
        <v>2223.5862068965521</v>
      </c>
      <c r="H742" s="7">
        <v>16121</v>
      </c>
      <c r="I742" s="4" t="s">
        <v>48</v>
      </c>
      <c r="J742" s="34" t="s">
        <v>669</v>
      </c>
      <c r="K742" s="4" t="s">
        <v>1020</v>
      </c>
      <c r="L742" s="4">
        <v>4</v>
      </c>
      <c r="M742" s="4">
        <v>3100</v>
      </c>
      <c r="N742" s="4">
        <v>311</v>
      </c>
      <c r="O742" s="69">
        <v>42691</v>
      </c>
      <c r="P742" s="4" t="s">
        <v>94</v>
      </c>
    </row>
    <row r="743" spans="2:16" s="16" customFormat="1" x14ac:dyDescent="0.25">
      <c r="B743" s="4">
        <v>710</v>
      </c>
      <c r="C743" s="69">
        <v>42677</v>
      </c>
      <c r="D743" s="6" t="s">
        <v>15</v>
      </c>
      <c r="E743" s="6" t="s">
        <v>1021</v>
      </c>
      <c r="F743" s="7">
        <f t="shared" si="28"/>
        <v>2206.0344827586209</v>
      </c>
      <c r="G743" s="7">
        <f t="shared" si="29"/>
        <v>352.96551724137936</v>
      </c>
      <c r="H743" s="7">
        <v>2559</v>
      </c>
      <c r="I743" s="4" t="s">
        <v>48</v>
      </c>
      <c r="J743" s="34" t="s">
        <v>669</v>
      </c>
      <c r="K743" s="4" t="s">
        <v>1022</v>
      </c>
      <c r="L743" s="4">
        <v>4</v>
      </c>
      <c r="M743" s="4">
        <v>3100</v>
      </c>
      <c r="N743" s="4">
        <v>311</v>
      </c>
      <c r="O743" s="69">
        <v>42691</v>
      </c>
      <c r="P743" s="4" t="s">
        <v>94</v>
      </c>
    </row>
    <row r="744" spans="2:16" s="16" customFormat="1" x14ac:dyDescent="0.25">
      <c r="B744" s="4">
        <v>711</v>
      </c>
      <c r="C744" s="69">
        <v>42677</v>
      </c>
      <c r="D744" s="6" t="s">
        <v>15</v>
      </c>
      <c r="E744" s="6" t="s">
        <v>861</v>
      </c>
      <c r="F744" s="7">
        <f t="shared" si="28"/>
        <v>17695.689655172417</v>
      </c>
      <c r="G744" s="7">
        <f t="shared" si="29"/>
        <v>2831.3103448275865</v>
      </c>
      <c r="H744" s="7">
        <v>20527</v>
      </c>
      <c r="I744" s="4" t="s">
        <v>48</v>
      </c>
      <c r="J744" s="34" t="s">
        <v>669</v>
      </c>
      <c r="K744" s="4" t="s">
        <v>1023</v>
      </c>
      <c r="L744" s="4">
        <v>4</v>
      </c>
      <c r="M744" s="4">
        <v>3100</v>
      </c>
      <c r="N744" s="4">
        <v>311</v>
      </c>
      <c r="O744" s="69">
        <v>42691</v>
      </c>
      <c r="P744" s="4" t="s">
        <v>94</v>
      </c>
    </row>
    <row r="745" spans="2:16" s="16" customFormat="1" x14ac:dyDescent="0.25">
      <c r="B745" s="4">
        <v>712</v>
      </c>
      <c r="C745" s="69">
        <v>42677</v>
      </c>
      <c r="D745" s="6" t="s">
        <v>15</v>
      </c>
      <c r="E745" s="6" t="s">
        <v>810</v>
      </c>
      <c r="F745" s="41">
        <f t="shared" si="28"/>
        <v>23274.137931034486</v>
      </c>
      <c r="G745" s="41">
        <f t="shared" si="29"/>
        <v>3723.8620689655177</v>
      </c>
      <c r="H745" s="41">
        <v>26998</v>
      </c>
      <c r="I745" s="4" t="s">
        <v>48</v>
      </c>
      <c r="J745" s="34" t="s">
        <v>669</v>
      </c>
      <c r="K745" s="40" t="s">
        <v>1024</v>
      </c>
      <c r="L745" s="4">
        <v>4</v>
      </c>
      <c r="M745" s="4">
        <v>3100</v>
      </c>
      <c r="N745" s="4">
        <v>311</v>
      </c>
      <c r="O745" s="69">
        <v>42691</v>
      </c>
      <c r="P745" s="4" t="s">
        <v>94</v>
      </c>
    </row>
    <row r="746" spans="2:16" s="16" customFormat="1" x14ac:dyDescent="0.25">
      <c r="B746" s="4">
        <v>713</v>
      </c>
      <c r="C746" s="69">
        <v>42692</v>
      </c>
      <c r="D746" s="6" t="s">
        <v>15</v>
      </c>
      <c r="E746" s="6" t="s">
        <v>715</v>
      </c>
      <c r="F746" s="41">
        <v>900</v>
      </c>
      <c r="G746" s="41"/>
      <c r="H746" s="41">
        <v>900</v>
      </c>
      <c r="I746" s="4" t="s">
        <v>23</v>
      </c>
      <c r="J746" s="34" t="s">
        <v>716</v>
      </c>
      <c r="K746" s="40">
        <v>311</v>
      </c>
      <c r="L746" s="4">
        <v>4</v>
      </c>
      <c r="M746" s="4">
        <v>3500</v>
      </c>
      <c r="N746" s="4">
        <v>351</v>
      </c>
      <c r="O746" s="69">
        <v>42692</v>
      </c>
      <c r="P746" s="4" t="s">
        <v>94</v>
      </c>
    </row>
    <row r="747" spans="2:16" s="16" customFormat="1" x14ac:dyDescent="0.25">
      <c r="B747" s="4">
        <v>714</v>
      </c>
      <c r="C747" s="69">
        <v>42697</v>
      </c>
      <c r="D747" s="6" t="s">
        <v>15</v>
      </c>
      <c r="E747" s="6" t="s">
        <v>1025</v>
      </c>
      <c r="F747" s="7">
        <v>70</v>
      </c>
      <c r="G747" s="7">
        <v>11.2</v>
      </c>
      <c r="H747" s="41">
        <v>81.2</v>
      </c>
      <c r="I747" s="4" t="s">
        <v>23</v>
      </c>
      <c r="J747" s="34" t="s">
        <v>867</v>
      </c>
      <c r="K747" s="40">
        <v>577</v>
      </c>
      <c r="L747" s="4">
        <v>4</v>
      </c>
      <c r="M747" s="4">
        <v>3500</v>
      </c>
      <c r="N747" s="4">
        <v>355</v>
      </c>
      <c r="O747" s="69">
        <v>42697</v>
      </c>
      <c r="P747" s="4" t="s">
        <v>94</v>
      </c>
    </row>
    <row r="748" spans="2:16" s="16" customFormat="1" x14ac:dyDescent="0.25">
      <c r="B748" s="4">
        <v>715</v>
      </c>
      <c r="C748" s="69">
        <v>666</v>
      </c>
      <c r="D748" s="6" t="s">
        <v>15</v>
      </c>
      <c r="E748" s="6" t="s">
        <v>1026</v>
      </c>
      <c r="F748" s="7">
        <v>40760.300000000003</v>
      </c>
      <c r="G748" s="7">
        <v>6521.65</v>
      </c>
      <c r="H748" s="41">
        <v>47281.95</v>
      </c>
      <c r="I748" s="4" t="s">
        <v>48</v>
      </c>
      <c r="J748" s="34" t="s">
        <v>1027</v>
      </c>
      <c r="K748" s="40">
        <v>666</v>
      </c>
      <c r="L748" s="4">
        <v>4</v>
      </c>
      <c r="M748" s="4">
        <v>3500</v>
      </c>
      <c r="N748" s="4">
        <v>357</v>
      </c>
      <c r="O748" s="69">
        <v>42697</v>
      </c>
      <c r="P748" s="4" t="s">
        <v>94</v>
      </c>
    </row>
    <row r="749" spans="2:16" s="16" customFormat="1" x14ac:dyDescent="0.25">
      <c r="B749" s="4">
        <v>716</v>
      </c>
      <c r="C749" s="69">
        <v>42682</v>
      </c>
      <c r="D749" s="6" t="s">
        <v>15</v>
      </c>
      <c r="E749" s="6" t="s">
        <v>707</v>
      </c>
      <c r="F749" s="7">
        <f t="shared" ref="F749:F756" si="30">H749/1.16</f>
        <v>6703.4482758620697</v>
      </c>
      <c r="G749" s="7">
        <f t="shared" ref="G749:G756" si="31">F749*0.16</f>
        <v>1072.5517241379312</v>
      </c>
      <c r="H749" s="41">
        <v>7776</v>
      </c>
      <c r="I749" s="4" t="s">
        <v>48</v>
      </c>
      <c r="J749" s="34" t="s">
        <v>669</v>
      </c>
      <c r="K749" s="40" t="s">
        <v>1028</v>
      </c>
      <c r="L749" s="4">
        <v>4</v>
      </c>
      <c r="M749" s="4">
        <v>3100</v>
      </c>
      <c r="N749" s="4">
        <v>311</v>
      </c>
      <c r="O749" s="69">
        <v>42697</v>
      </c>
      <c r="P749" s="4" t="s">
        <v>94</v>
      </c>
    </row>
    <row r="750" spans="2:16" s="16" customFormat="1" x14ac:dyDescent="0.25">
      <c r="B750" s="4">
        <v>717</v>
      </c>
      <c r="C750" s="69">
        <v>42682</v>
      </c>
      <c r="D750" s="6" t="s">
        <v>15</v>
      </c>
      <c r="E750" s="6" t="s">
        <v>1029</v>
      </c>
      <c r="F750" s="7">
        <f t="shared" si="30"/>
        <v>37749.137931034486</v>
      </c>
      <c r="G750" s="7">
        <f t="shared" si="31"/>
        <v>6039.8620689655181</v>
      </c>
      <c r="H750" s="7">
        <v>43789</v>
      </c>
      <c r="I750" s="4" t="s">
        <v>48</v>
      </c>
      <c r="J750" s="34" t="s">
        <v>669</v>
      </c>
      <c r="K750" s="40" t="s">
        <v>1030</v>
      </c>
      <c r="L750" s="4">
        <v>4</v>
      </c>
      <c r="M750" s="4">
        <v>3100</v>
      </c>
      <c r="N750" s="4">
        <v>311</v>
      </c>
      <c r="O750" s="69">
        <v>42697</v>
      </c>
      <c r="P750" s="4" t="s">
        <v>94</v>
      </c>
    </row>
    <row r="751" spans="2:16" s="16" customFormat="1" x14ac:dyDescent="0.25">
      <c r="B751" s="4">
        <v>718</v>
      </c>
      <c r="C751" s="69">
        <v>42682</v>
      </c>
      <c r="D751" s="6" t="s">
        <v>15</v>
      </c>
      <c r="E751" s="6" t="s">
        <v>1031</v>
      </c>
      <c r="F751" s="7">
        <f t="shared" si="30"/>
        <v>8169.8275862068967</v>
      </c>
      <c r="G751" s="7">
        <f t="shared" si="31"/>
        <v>1307.1724137931035</v>
      </c>
      <c r="H751" s="7">
        <v>9477</v>
      </c>
      <c r="I751" s="4" t="s">
        <v>48</v>
      </c>
      <c r="J751" s="34" t="s">
        <v>669</v>
      </c>
      <c r="K751" s="4" t="s">
        <v>1032</v>
      </c>
      <c r="L751" s="4">
        <v>4</v>
      </c>
      <c r="M751" s="4">
        <v>3100</v>
      </c>
      <c r="N751" s="4">
        <v>311</v>
      </c>
      <c r="O751" s="69">
        <v>42697</v>
      </c>
      <c r="P751" s="4" t="s">
        <v>94</v>
      </c>
    </row>
    <row r="752" spans="2:16" s="16" customFormat="1" x14ac:dyDescent="0.25">
      <c r="B752" s="4">
        <v>719</v>
      </c>
      <c r="C752" s="69">
        <v>42682</v>
      </c>
      <c r="D752" s="6" t="s">
        <v>15</v>
      </c>
      <c r="E752" s="6" t="s">
        <v>1033</v>
      </c>
      <c r="F752" s="41">
        <f t="shared" si="30"/>
        <v>4850.8620689655172</v>
      </c>
      <c r="G752" s="41">
        <f t="shared" si="31"/>
        <v>776.13793103448279</v>
      </c>
      <c r="H752" s="41">
        <v>5627</v>
      </c>
      <c r="I752" s="4" t="s">
        <v>48</v>
      </c>
      <c r="J752" s="34" t="s">
        <v>669</v>
      </c>
      <c r="K752" s="40" t="s">
        <v>1034</v>
      </c>
      <c r="L752" s="4">
        <v>4</v>
      </c>
      <c r="M752" s="4">
        <v>3100</v>
      </c>
      <c r="N752" s="4">
        <v>311</v>
      </c>
      <c r="O752" s="69">
        <v>42697</v>
      </c>
      <c r="P752" s="4" t="s">
        <v>94</v>
      </c>
    </row>
    <row r="753" spans="2:16" s="16" customFormat="1" x14ac:dyDescent="0.25">
      <c r="B753" s="4">
        <v>720</v>
      </c>
      <c r="C753" s="69">
        <v>42682</v>
      </c>
      <c r="D753" s="6" t="s">
        <v>15</v>
      </c>
      <c r="E753" s="6" t="s">
        <v>959</v>
      </c>
      <c r="F753" s="41">
        <f t="shared" si="30"/>
        <v>1778.4482758620691</v>
      </c>
      <c r="G753" s="41">
        <f t="shared" si="31"/>
        <v>284.55172413793105</v>
      </c>
      <c r="H753" s="41">
        <v>2063</v>
      </c>
      <c r="I753" s="4" t="s">
        <v>48</v>
      </c>
      <c r="J753" s="34" t="s">
        <v>669</v>
      </c>
      <c r="K753" s="40" t="s">
        <v>1035</v>
      </c>
      <c r="L753" s="4">
        <v>4</v>
      </c>
      <c r="M753" s="4">
        <v>3100</v>
      </c>
      <c r="N753" s="4">
        <v>311</v>
      </c>
      <c r="O753" s="69">
        <v>42697</v>
      </c>
      <c r="P753" s="4" t="s">
        <v>94</v>
      </c>
    </row>
    <row r="754" spans="2:16" s="16" customFormat="1" x14ac:dyDescent="0.25">
      <c r="B754" s="4">
        <v>721</v>
      </c>
      <c r="C754" s="69">
        <v>42682</v>
      </c>
      <c r="D754" s="6" t="s">
        <v>15</v>
      </c>
      <c r="E754" s="6" t="s">
        <v>1036</v>
      </c>
      <c r="F754" s="41">
        <f t="shared" si="30"/>
        <v>7068.9655172413795</v>
      </c>
      <c r="G754" s="41">
        <f t="shared" si="31"/>
        <v>1131.0344827586207</v>
      </c>
      <c r="H754" s="41">
        <v>8200</v>
      </c>
      <c r="I754" s="4" t="s">
        <v>48</v>
      </c>
      <c r="J754" s="34" t="s">
        <v>669</v>
      </c>
      <c r="K754" s="40" t="s">
        <v>1037</v>
      </c>
      <c r="L754" s="4">
        <v>4</v>
      </c>
      <c r="M754" s="4">
        <v>3100</v>
      </c>
      <c r="N754" s="4">
        <v>311</v>
      </c>
      <c r="O754" s="69">
        <v>42697</v>
      </c>
      <c r="P754" s="4" t="s">
        <v>94</v>
      </c>
    </row>
    <row r="755" spans="2:16" s="16" customFormat="1" x14ac:dyDescent="0.25">
      <c r="B755" s="4">
        <v>722</v>
      </c>
      <c r="C755" s="69">
        <v>42682</v>
      </c>
      <c r="D755" s="6" t="s">
        <v>15</v>
      </c>
      <c r="E755" s="6" t="s">
        <v>805</v>
      </c>
      <c r="F755" s="41">
        <f t="shared" si="30"/>
        <v>14041.379310344828</v>
      </c>
      <c r="G755" s="41">
        <f t="shared" si="31"/>
        <v>2246.6206896551726</v>
      </c>
      <c r="H755" s="41">
        <v>16288</v>
      </c>
      <c r="I755" s="4" t="s">
        <v>48</v>
      </c>
      <c r="J755" s="34" t="s">
        <v>669</v>
      </c>
      <c r="K755" s="40" t="s">
        <v>1038</v>
      </c>
      <c r="L755" s="4">
        <v>4</v>
      </c>
      <c r="M755" s="4">
        <v>3100</v>
      </c>
      <c r="N755" s="4">
        <v>311</v>
      </c>
      <c r="O755" s="69">
        <v>42697</v>
      </c>
      <c r="P755" s="4" t="s">
        <v>94</v>
      </c>
    </row>
    <row r="756" spans="2:16" s="16" customFormat="1" x14ac:dyDescent="0.25">
      <c r="B756" s="4">
        <v>723</v>
      </c>
      <c r="C756" s="69">
        <v>42682</v>
      </c>
      <c r="D756" s="6" t="s">
        <v>15</v>
      </c>
      <c r="E756" s="6" t="s">
        <v>1039</v>
      </c>
      <c r="F756" s="41">
        <f t="shared" si="30"/>
        <v>10216.379310344828</v>
      </c>
      <c r="G756" s="41">
        <f t="shared" si="31"/>
        <v>1634.6206896551726</v>
      </c>
      <c r="H756" s="41">
        <v>11851</v>
      </c>
      <c r="I756" s="4" t="s">
        <v>48</v>
      </c>
      <c r="J756" s="34" t="s">
        <v>669</v>
      </c>
      <c r="K756" s="40" t="s">
        <v>1038</v>
      </c>
      <c r="L756" s="4">
        <v>4</v>
      </c>
      <c r="M756" s="4">
        <v>3100</v>
      </c>
      <c r="N756" s="4">
        <v>311</v>
      </c>
      <c r="O756" s="69">
        <v>42697</v>
      </c>
      <c r="P756" s="4" t="s">
        <v>94</v>
      </c>
    </row>
    <row r="757" spans="2:16" s="16" customFormat="1" x14ac:dyDescent="0.25">
      <c r="B757" s="4">
        <v>724</v>
      </c>
      <c r="C757" s="69">
        <v>42696</v>
      </c>
      <c r="D757" s="6" t="s">
        <v>15</v>
      </c>
      <c r="E757" s="6" t="s">
        <v>1040</v>
      </c>
      <c r="F757" s="7">
        <v>27752.080000000002</v>
      </c>
      <c r="G757" s="7">
        <v>4333.5200000000004</v>
      </c>
      <c r="H757" s="7">
        <v>32085.599999999999</v>
      </c>
      <c r="I757" s="4" t="s">
        <v>48</v>
      </c>
      <c r="J757" s="34" t="s">
        <v>19</v>
      </c>
      <c r="K757" s="4" t="s">
        <v>1041</v>
      </c>
      <c r="L757" s="4">
        <v>4</v>
      </c>
      <c r="M757" s="4">
        <v>2600</v>
      </c>
      <c r="N757" s="4">
        <v>261</v>
      </c>
      <c r="O757" s="69">
        <v>42699</v>
      </c>
      <c r="P757" s="4" t="s">
        <v>94</v>
      </c>
    </row>
    <row r="758" spans="2:16" s="16" customFormat="1" x14ac:dyDescent="0.25">
      <c r="B758" s="4">
        <v>725</v>
      </c>
      <c r="C758" s="69">
        <v>42696</v>
      </c>
      <c r="D758" s="6" t="s">
        <v>15</v>
      </c>
      <c r="E758" s="6" t="s">
        <v>1042</v>
      </c>
      <c r="F758" s="7">
        <v>7791.19</v>
      </c>
      <c r="G758" s="7">
        <v>1208.81</v>
      </c>
      <c r="H758" s="7">
        <v>9000</v>
      </c>
      <c r="I758" s="4" t="s">
        <v>48</v>
      </c>
      <c r="J758" s="34" t="s">
        <v>19</v>
      </c>
      <c r="K758" s="4" t="s">
        <v>1043</v>
      </c>
      <c r="L758" s="4">
        <v>4</v>
      </c>
      <c r="M758" s="4">
        <v>2600</v>
      </c>
      <c r="N758" s="4">
        <v>261</v>
      </c>
      <c r="O758" s="69">
        <v>42702</v>
      </c>
      <c r="P758" s="4" t="s">
        <v>94</v>
      </c>
    </row>
    <row r="759" spans="2:16" s="16" customFormat="1" x14ac:dyDescent="0.25">
      <c r="B759" s="4">
        <v>726</v>
      </c>
      <c r="C759" s="69">
        <v>42696</v>
      </c>
      <c r="D759" s="6" t="s">
        <v>15</v>
      </c>
      <c r="E759" s="6" t="s">
        <v>1044</v>
      </c>
      <c r="F759" s="7">
        <v>6466.69</v>
      </c>
      <c r="G759" s="7">
        <v>1003.31</v>
      </c>
      <c r="H759" s="7">
        <v>7470</v>
      </c>
      <c r="I759" s="4" t="s">
        <v>48</v>
      </c>
      <c r="J759" s="34" t="s">
        <v>19</v>
      </c>
      <c r="K759" s="4" t="s">
        <v>1045</v>
      </c>
      <c r="L759" s="4">
        <v>4</v>
      </c>
      <c r="M759" s="4">
        <v>2600</v>
      </c>
      <c r="N759" s="4">
        <v>261</v>
      </c>
      <c r="O759" s="69">
        <v>42702</v>
      </c>
      <c r="P759" s="4" t="s">
        <v>94</v>
      </c>
    </row>
    <row r="760" spans="2:16" s="16" customFormat="1" x14ac:dyDescent="0.25">
      <c r="B760" s="4">
        <v>727</v>
      </c>
      <c r="C760" s="69">
        <v>42696</v>
      </c>
      <c r="D760" s="6" t="s">
        <v>20</v>
      </c>
      <c r="E760" s="6" t="s">
        <v>1046</v>
      </c>
      <c r="F760" s="7">
        <v>631.95000000000005</v>
      </c>
      <c r="G760" s="7">
        <v>98.05</v>
      </c>
      <c r="H760" s="7">
        <v>730</v>
      </c>
      <c r="I760" s="4" t="s">
        <v>48</v>
      </c>
      <c r="J760" s="34" t="s">
        <v>19</v>
      </c>
      <c r="K760" s="4" t="s">
        <v>1047</v>
      </c>
      <c r="L760" s="4">
        <v>3</v>
      </c>
      <c r="M760" s="4">
        <v>2600</v>
      </c>
      <c r="N760" s="4">
        <v>261</v>
      </c>
      <c r="O760" s="69">
        <v>42702</v>
      </c>
      <c r="P760" s="4" t="s">
        <v>94</v>
      </c>
    </row>
    <row r="761" spans="2:16" s="16" customFormat="1" x14ac:dyDescent="0.25">
      <c r="B761" s="4">
        <v>728</v>
      </c>
      <c r="C761" s="69">
        <v>42696</v>
      </c>
      <c r="D761" s="6" t="s">
        <v>21</v>
      </c>
      <c r="E761" s="6" t="s">
        <v>1048</v>
      </c>
      <c r="F761" s="7">
        <v>826.73</v>
      </c>
      <c r="G761" s="7">
        <v>128.27000000000001</v>
      </c>
      <c r="H761" s="7">
        <v>955</v>
      </c>
      <c r="I761" s="4" t="s">
        <v>48</v>
      </c>
      <c r="J761" s="34" t="s">
        <v>19</v>
      </c>
      <c r="K761" s="4" t="s">
        <v>1049</v>
      </c>
      <c r="L761" s="4">
        <v>1</v>
      </c>
      <c r="M761" s="4">
        <v>2600</v>
      </c>
      <c r="N761" s="4">
        <v>261</v>
      </c>
      <c r="O761" s="69">
        <v>42702</v>
      </c>
      <c r="P761" s="4" t="s">
        <v>94</v>
      </c>
    </row>
    <row r="762" spans="2:16" s="16" customFormat="1" x14ac:dyDescent="0.25">
      <c r="B762" s="4">
        <v>729</v>
      </c>
      <c r="C762" s="69">
        <v>42696</v>
      </c>
      <c r="D762" s="6" t="s">
        <v>10</v>
      </c>
      <c r="E762" s="6" t="s">
        <v>1050</v>
      </c>
      <c r="F762" s="7">
        <v>692.55</v>
      </c>
      <c r="G762" s="7">
        <v>107.45</v>
      </c>
      <c r="H762" s="7">
        <v>800</v>
      </c>
      <c r="I762" s="4" t="s">
        <v>48</v>
      </c>
      <c r="J762" s="34" t="s">
        <v>19</v>
      </c>
      <c r="K762" s="4" t="s">
        <v>1051</v>
      </c>
      <c r="L762" s="4">
        <v>2</v>
      </c>
      <c r="M762" s="4">
        <v>2600</v>
      </c>
      <c r="N762" s="4">
        <v>261</v>
      </c>
      <c r="O762" s="69">
        <v>42702</v>
      </c>
      <c r="P762" s="4" t="s">
        <v>94</v>
      </c>
    </row>
    <row r="763" spans="2:16" s="16" customFormat="1" x14ac:dyDescent="0.25">
      <c r="B763" s="4">
        <v>730</v>
      </c>
      <c r="C763" s="69">
        <v>42703</v>
      </c>
      <c r="D763" s="6" t="s">
        <v>10</v>
      </c>
      <c r="E763" s="6" t="s">
        <v>1052</v>
      </c>
      <c r="F763" s="7">
        <v>11588</v>
      </c>
      <c r="G763" s="7"/>
      <c r="H763" s="7">
        <v>11588</v>
      </c>
      <c r="I763" s="4" t="s">
        <v>48</v>
      </c>
      <c r="J763" s="34" t="s">
        <v>81</v>
      </c>
      <c r="K763" s="4"/>
      <c r="L763" s="4">
        <v>2</v>
      </c>
      <c r="M763" s="4">
        <v>3900</v>
      </c>
      <c r="N763" s="4">
        <v>392</v>
      </c>
      <c r="O763" s="69">
        <v>42703</v>
      </c>
      <c r="P763" s="4" t="s">
        <v>94</v>
      </c>
    </row>
    <row r="764" spans="2:16" s="16" customFormat="1" x14ac:dyDescent="0.25">
      <c r="B764" s="4">
        <v>731</v>
      </c>
      <c r="C764" s="69">
        <v>42703</v>
      </c>
      <c r="D764" s="6" t="s">
        <v>10</v>
      </c>
      <c r="E764" s="6" t="s">
        <v>1053</v>
      </c>
      <c r="F764" s="7">
        <v>11588</v>
      </c>
      <c r="G764" s="7"/>
      <c r="H764" s="7">
        <v>11588</v>
      </c>
      <c r="I764" s="4" t="s">
        <v>1054</v>
      </c>
      <c r="J764" s="34" t="s">
        <v>81</v>
      </c>
      <c r="K764" s="4"/>
      <c r="L764" s="4">
        <v>2</v>
      </c>
      <c r="M764" s="4">
        <v>3900</v>
      </c>
      <c r="N764" s="4">
        <v>392</v>
      </c>
      <c r="O764" s="69">
        <v>42703</v>
      </c>
      <c r="P764" s="4" t="s">
        <v>94</v>
      </c>
    </row>
    <row r="765" spans="2:16" s="16" customFormat="1" x14ac:dyDescent="0.25">
      <c r="D765" s="38"/>
      <c r="E765" s="65"/>
      <c r="F765" s="29"/>
      <c r="G765" s="29"/>
      <c r="H765" s="29"/>
      <c r="I765" s="37"/>
      <c r="J765" s="35"/>
      <c r="K765" s="37"/>
      <c r="L765" s="61"/>
      <c r="M765" s="61"/>
      <c r="N765" s="64"/>
      <c r="O765" s="64"/>
      <c r="P765" s="38"/>
    </row>
    <row r="766" spans="2:16" s="16" customFormat="1" x14ac:dyDescent="0.25">
      <c r="B766" s="94">
        <v>43070</v>
      </c>
      <c r="C766" s="95"/>
      <c r="D766" s="38"/>
      <c r="E766" s="65"/>
      <c r="F766" s="29"/>
      <c r="G766" s="29"/>
      <c r="H766" s="29"/>
      <c r="I766" s="37"/>
      <c r="J766" s="66"/>
      <c r="K766" s="29"/>
      <c r="L766" s="29"/>
      <c r="M766" s="29"/>
      <c r="N766" s="29"/>
      <c r="O766" s="29"/>
      <c r="P766" s="25"/>
    </row>
    <row r="767" spans="2:16" s="16" customFormat="1" x14ac:dyDescent="0.25">
      <c r="B767" s="4">
        <v>732</v>
      </c>
      <c r="C767" s="70">
        <v>42706</v>
      </c>
      <c r="D767" s="71" t="s">
        <v>10</v>
      </c>
      <c r="E767" s="71" t="s">
        <v>1055</v>
      </c>
      <c r="F767" s="7">
        <v>8749</v>
      </c>
      <c r="G767" s="7">
        <v>0</v>
      </c>
      <c r="H767" s="7">
        <v>8749</v>
      </c>
      <c r="I767" s="72" t="s">
        <v>48</v>
      </c>
      <c r="J767" s="73" t="s">
        <v>1056</v>
      </c>
      <c r="K767" s="72" t="s">
        <v>558</v>
      </c>
      <c r="L767" s="72">
        <v>2</v>
      </c>
      <c r="M767" s="72">
        <v>3900</v>
      </c>
      <c r="N767" s="72">
        <v>399</v>
      </c>
      <c r="O767" s="74">
        <v>42706</v>
      </c>
      <c r="P767" s="4" t="str">
        <f>P764</f>
        <v>L.C.P. Delia Cecilia Alvarez Haro</v>
      </c>
    </row>
    <row r="768" spans="2:16" s="16" customFormat="1" x14ac:dyDescent="0.25">
      <c r="B768" s="4">
        <v>733</v>
      </c>
      <c r="C768" s="70">
        <v>42706</v>
      </c>
      <c r="D768" s="71" t="s">
        <v>10</v>
      </c>
      <c r="E768" s="71" t="s">
        <v>1057</v>
      </c>
      <c r="F768" s="7">
        <v>7912</v>
      </c>
      <c r="G768" s="7">
        <v>0</v>
      </c>
      <c r="H768" s="7">
        <v>7912</v>
      </c>
      <c r="I768" s="72" t="s">
        <v>48</v>
      </c>
      <c r="J768" s="73" t="s">
        <v>1056</v>
      </c>
      <c r="K768" s="72" t="s">
        <v>558</v>
      </c>
      <c r="L768" s="72">
        <v>2</v>
      </c>
      <c r="M768" s="72">
        <v>3900</v>
      </c>
      <c r="N768" s="72">
        <v>399</v>
      </c>
      <c r="O768" s="74">
        <v>42706</v>
      </c>
      <c r="P768" s="4" t="str">
        <f>P767</f>
        <v>L.C.P. Delia Cecilia Alvarez Haro</v>
      </c>
    </row>
    <row r="769" spans="2:16" s="16" customFormat="1" x14ac:dyDescent="0.25">
      <c r="B769" s="4">
        <v>734</v>
      </c>
      <c r="C769" s="70">
        <v>42706</v>
      </c>
      <c r="D769" s="71" t="s">
        <v>10</v>
      </c>
      <c r="E769" s="71" t="s">
        <v>1058</v>
      </c>
      <c r="F769" s="7">
        <v>3666</v>
      </c>
      <c r="G769" s="7"/>
      <c r="H769" s="7">
        <v>3666</v>
      </c>
      <c r="I769" s="72" t="s">
        <v>48</v>
      </c>
      <c r="J769" s="73" t="s">
        <v>1056</v>
      </c>
      <c r="K769" s="72" t="s">
        <v>558</v>
      </c>
      <c r="L769" s="72">
        <v>2</v>
      </c>
      <c r="M769" s="72">
        <v>3900</v>
      </c>
      <c r="N769" s="72">
        <v>399</v>
      </c>
      <c r="O769" s="74">
        <v>42706</v>
      </c>
      <c r="P769" s="4" t="str">
        <f>P768</f>
        <v>L.C.P. Delia Cecilia Alvarez Haro</v>
      </c>
    </row>
    <row r="770" spans="2:16" s="16" customFormat="1" x14ac:dyDescent="0.25">
      <c r="B770" s="4">
        <v>735</v>
      </c>
      <c r="C770" s="70">
        <v>42706</v>
      </c>
      <c r="D770" s="71" t="s">
        <v>10</v>
      </c>
      <c r="E770" s="71" t="s">
        <v>1059</v>
      </c>
      <c r="F770" s="7">
        <v>8094</v>
      </c>
      <c r="G770" s="7">
        <v>0</v>
      </c>
      <c r="H770" s="7">
        <v>8094</v>
      </c>
      <c r="I770" s="72" t="s">
        <v>48</v>
      </c>
      <c r="J770" s="73" t="s">
        <v>1056</v>
      </c>
      <c r="K770" s="72" t="s">
        <v>558</v>
      </c>
      <c r="L770" s="72">
        <v>2</v>
      </c>
      <c r="M770" s="72">
        <v>3900</v>
      </c>
      <c r="N770" s="72">
        <v>399</v>
      </c>
      <c r="O770" s="74">
        <v>42706</v>
      </c>
      <c r="P770" s="4" t="str">
        <f>P769</f>
        <v>L.C.P. Delia Cecilia Alvarez Haro</v>
      </c>
    </row>
    <row r="771" spans="2:16" s="16" customFormat="1" x14ac:dyDescent="0.25">
      <c r="B771" s="4">
        <v>736</v>
      </c>
      <c r="C771" s="70">
        <v>42706</v>
      </c>
      <c r="D771" s="71" t="s">
        <v>10</v>
      </c>
      <c r="E771" s="71" t="s">
        <v>1060</v>
      </c>
      <c r="F771" s="7">
        <v>3535</v>
      </c>
      <c r="G771" s="7">
        <v>0</v>
      </c>
      <c r="H771" s="7">
        <v>3535</v>
      </c>
      <c r="I771" s="72" t="s">
        <v>48</v>
      </c>
      <c r="J771" s="73" t="s">
        <v>1056</v>
      </c>
      <c r="K771" s="72" t="s">
        <v>558</v>
      </c>
      <c r="L771" s="72">
        <v>2</v>
      </c>
      <c r="M771" s="72">
        <v>3900</v>
      </c>
      <c r="N771" s="72">
        <v>399</v>
      </c>
      <c r="O771" s="74">
        <v>42706</v>
      </c>
      <c r="P771" s="4" t="str">
        <f>P767</f>
        <v>L.C.P. Delia Cecilia Alvarez Haro</v>
      </c>
    </row>
    <row r="772" spans="2:16" s="16" customFormat="1" x14ac:dyDescent="0.25">
      <c r="B772" s="4">
        <v>737</v>
      </c>
      <c r="C772" s="69">
        <v>42706</v>
      </c>
      <c r="D772" s="75" t="s">
        <v>10</v>
      </c>
      <c r="E772" s="75" t="s">
        <v>1061</v>
      </c>
      <c r="F772" s="7">
        <v>3374</v>
      </c>
      <c r="G772" s="7">
        <v>0</v>
      </c>
      <c r="H772" s="7">
        <v>3374</v>
      </c>
      <c r="I772" s="76" t="s">
        <v>48</v>
      </c>
      <c r="J772" s="34" t="s">
        <v>1056</v>
      </c>
      <c r="K772" s="77" t="s">
        <v>1062</v>
      </c>
      <c r="L772" s="76">
        <v>2</v>
      </c>
      <c r="M772" s="76">
        <v>3900</v>
      </c>
      <c r="N772" s="76">
        <v>399</v>
      </c>
      <c r="O772" s="78">
        <v>42706</v>
      </c>
      <c r="P772" s="4" t="str">
        <f>P771</f>
        <v>L.C.P. Delia Cecilia Alvarez Haro</v>
      </c>
    </row>
    <row r="773" spans="2:16" s="16" customFormat="1" x14ac:dyDescent="0.25">
      <c r="B773" s="4">
        <v>738</v>
      </c>
      <c r="C773" s="69">
        <v>42706</v>
      </c>
      <c r="D773" s="75" t="s">
        <v>10</v>
      </c>
      <c r="E773" s="75" t="s">
        <v>1059</v>
      </c>
      <c r="F773" s="7">
        <v>7744</v>
      </c>
      <c r="G773" s="7">
        <v>0</v>
      </c>
      <c r="H773" s="7">
        <v>7744</v>
      </c>
      <c r="I773" s="76" t="s">
        <v>48</v>
      </c>
      <c r="J773" s="34" t="s">
        <v>1056</v>
      </c>
      <c r="K773" s="77" t="s">
        <v>558</v>
      </c>
      <c r="L773" s="76">
        <v>2</v>
      </c>
      <c r="M773" s="76">
        <v>3900</v>
      </c>
      <c r="N773" s="76">
        <v>399</v>
      </c>
      <c r="O773" s="78">
        <v>42706</v>
      </c>
      <c r="P773" s="4" t="str">
        <f>P769</f>
        <v>L.C.P. Delia Cecilia Alvarez Haro</v>
      </c>
    </row>
    <row r="774" spans="2:16" s="16" customFormat="1" x14ac:dyDescent="0.25">
      <c r="B774" s="4">
        <v>739</v>
      </c>
      <c r="C774" s="69">
        <v>42706</v>
      </c>
      <c r="D774" s="75" t="s">
        <v>10</v>
      </c>
      <c r="E774" s="75" t="s">
        <v>1063</v>
      </c>
      <c r="F774" s="7">
        <v>3508</v>
      </c>
      <c r="G774" s="7">
        <v>0</v>
      </c>
      <c r="H774" s="7">
        <v>3508</v>
      </c>
      <c r="I774" s="76" t="s">
        <v>48</v>
      </c>
      <c r="J774" s="34" t="s">
        <v>1056</v>
      </c>
      <c r="K774" s="77" t="s">
        <v>1062</v>
      </c>
      <c r="L774" s="76">
        <v>2</v>
      </c>
      <c r="M774" s="76">
        <v>3900</v>
      </c>
      <c r="N774" s="76">
        <v>399</v>
      </c>
      <c r="O774" s="78">
        <v>42706</v>
      </c>
      <c r="P774" s="4" t="str">
        <f>P773</f>
        <v>L.C.P. Delia Cecilia Alvarez Haro</v>
      </c>
    </row>
    <row r="775" spans="2:16" s="16" customFormat="1" x14ac:dyDescent="0.25">
      <c r="B775" s="4">
        <v>740</v>
      </c>
      <c r="C775" s="69">
        <v>42706</v>
      </c>
      <c r="D775" s="75" t="s">
        <v>10</v>
      </c>
      <c r="E775" s="75" t="s">
        <v>1057</v>
      </c>
      <c r="F775" s="7">
        <v>7570</v>
      </c>
      <c r="G775" s="7">
        <v>0</v>
      </c>
      <c r="H775" s="7">
        <v>7570</v>
      </c>
      <c r="I775" s="76" t="s">
        <v>48</v>
      </c>
      <c r="J775" s="34" t="s">
        <v>1056</v>
      </c>
      <c r="K775" s="77" t="s">
        <v>558</v>
      </c>
      <c r="L775" s="76">
        <v>2</v>
      </c>
      <c r="M775" s="76">
        <v>3900</v>
      </c>
      <c r="N775" s="76">
        <v>399</v>
      </c>
      <c r="O775" s="78">
        <v>42706</v>
      </c>
      <c r="P775" s="4" t="str">
        <f>P771</f>
        <v>L.C.P. Delia Cecilia Alvarez Haro</v>
      </c>
    </row>
    <row r="776" spans="2:16" s="16" customFormat="1" x14ac:dyDescent="0.25">
      <c r="B776" s="4">
        <v>741</v>
      </c>
      <c r="C776" s="69">
        <v>42706</v>
      </c>
      <c r="D776" s="75" t="s">
        <v>10</v>
      </c>
      <c r="E776" s="75" t="s">
        <v>1064</v>
      </c>
      <c r="F776" s="7">
        <v>8371</v>
      </c>
      <c r="G776" s="7">
        <v>0</v>
      </c>
      <c r="H776" s="7">
        <v>8371</v>
      </c>
      <c r="I776" s="76" t="s">
        <v>48</v>
      </c>
      <c r="J776" s="34" t="s">
        <v>1056</v>
      </c>
      <c r="K776" s="77" t="s">
        <v>1062</v>
      </c>
      <c r="L776" s="76">
        <v>2</v>
      </c>
      <c r="M776" s="76">
        <v>3900</v>
      </c>
      <c r="N776" s="76">
        <v>399</v>
      </c>
      <c r="O776" s="78">
        <v>42706</v>
      </c>
      <c r="P776" s="4" t="str">
        <f>P775</f>
        <v>L.C.P. Delia Cecilia Alvarez Haro</v>
      </c>
    </row>
    <row r="777" spans="2:16" s="16" customFormat="1" x14ac:dyDescent="0.25">
      <c r="B777" s="4">
        <v>742</v>
      </c>
      <c r="C777" s="69">
        <v>42706</v>
      </c>
      <c r="D777" s="75" t="s">
        <v>15</v>
      </c>
      <c r="E777" s="75" t="s">
        <v>715</v>
      </c>
      <c r="F777" s="7">
        <v>900</v>
      </c>
      <c r="G777" s="7">
        <v>0</v>
      </c>
      <c r="H777" s="7">
        <v>900</v>
      </c>
      <c r="I777" s="76" t="s">
        <v>48</v>
      </c>
      <c r="J777" s="34" t="s">
        <v>771</v>
      </c>
      <c r="K777" s="77">
        <v>313</v>
      </c>
      <c r="L777" s="76">
        <v>4</v>
      </c>
      <c r="M777" s="76">
        <v>3500</v>
      </c>
      <c r="N777" s="76">
        <v>351</v>
      </c>
      <c r="O777" s="78">
        <v>42706</v>
      </c>
      <c r="P777" s="4" t="str">
        <f>P773</f>
        <v>L.C.P. Delia Cecilia Alvarez Haro</v>
      </c>
    </row>
    <row r="778" spans="2:16" s="16" customFormat="1" x14ac:dyDescent="0.25">
      <c r="B778" s="4">
        <v>743</v>
      </c>
      <c r="C778" s="69">
        <v>42690</v>
      </c>
      <c r="D778" s="75" t="s">
        <v>15</v>
      </c>
      <c r="E778" s="75" t="s">
        <v>741</v>
      </c>
      <c r="F778" s="7">
        <f>H778/1.16</f>
        <v>7306.0344827586214</v>
      </c>
      <c r="G778" s="7">
        <f>F778*0.16</f>
        <v>1168.9655172413795</v>
      </c>
      <c r="H778" s="7">
        <v>8475</v>
      </c>
      <c r="I778" s="76" t="s">
        <v>48</v>
      </c>
      <c r="J778" s="34" t="s">
        <v>1065</v>
      </c>
      <c r="K778" s="77" t="s">
        <v>1066</v>
      </c>
      <c r="L778" s="76">
        <v>4</v>
      </c>
      <c r="M778" s="76">
        <v>3100</v>
      </c>
      <c r="N778" s="76">
        <v>311</v>
      </c>
      <c r="O778" s="78">
        <v>42709</v>
      </c>
      <c r="P778" s="4" t="str">
        <f>P777</f>
        <v>L.C.P. Delia Cecilia Alvarez Haro</v>
      </c>
    </row>
    <row r="779" spans="2:16" s="16" customFormat="1" x14ac:dyDescent="0.25">
      <c r="B779" s="4">
        <v>744</v>
      </c>
      <c r="C779" s="69">
        <v>42690</v>
      </c>
      <c r="D779" s="75" t="s">
        <v>15</v>
      </c>
      <c r="E779" s="75" t="s">
        <v>743</v>
      </c>
      <c r="F779" s="7">
        <f>H779/1.16</f>
        <v>2146.5517241379312</v>
      </c>
      <c r="G779" s="7">
        <f>F779*0.16</f>
        <v>343.44827586206901</v>
      </c>
      <c r="H779" s="7">
        <v>2490</v>
      </c>
      <c r="I779" s="76" t="s">
        <v>48</v>
      </c>
      <c r="J779" s="34" t="s">
        <v>1065</v>
      </c>
      <c r="K779" s="77" t="s">
        <v>1067</v>
      </c>
      <c r="L779" s="76">
        <v>4</v>
      </c>
      <c r="M779" s="76">
        <v>3100</v>
      </c>
      <c r="N779" s="76">
        <v>311</v>
      </c>
      <c r="O779" s="78">
        <v>42709</v>
      </c>
      <c r="P779" s="4" t="str">
        <f>P775</f>
        <v>L.C.P. Delia Cecilia Alvarez Haro</v>
      </c>
    </row>
    <row r="780" spans="2:16" s="16" customFormat="1" x14ac:dyDescent="0.25">
      <c r="B780" s="4">
        <v>745</v>
      </c>
      <c r="C780" s="69">
        <v>42709</v>
      </c>
      <c r="D780" s="75" t="s">
        <v>15</v>
      </c>
      <c r="E780" s="75" t="s">
        <v>1068</v>
      </c>
      <c r="F780" s="7">
        <v>1200</v>
      </c>
      <c r="G780" s="7">
        <v>192</v>
      </c>
      <c r="H780" s="7">
        <v>1392</v>
      </c>
      <c r="I780" s="76" t="s">
        <v>48</v>
      </c>
      <c r="J780" s="34" t="s">
        <v>68</v>
      </c>
      <c r="K780" s="77">
        <v>6620</v>
      </c>
      <c r="L780" s="76">
        <v>4</v>
      </c>
      <c r="M780" s="76">
        <v>3200</v>
      </c>
      <c r="N780" s="76">
        <v>326</v>
      </c>
      <c r="O780" s="78">
        <v>42709</v>
      </c>
      <c r="P780" s="4" t="str">
        <f>P779</f>
        <v>L.C.P. Delia Cecilia Alvarez Haro</v>
      </c>
    </row>
    <row r="781" spans="2:16" s="16" customFormat="1" x14ac:dyDescent="0.25">
      <c r="B781" s="4">
        <v>746</v>
      </c>
      <c r="C781" s="69">
        <v>42709</v>
      </c>
      <c r="D781" s="75" t="s">
        <v>15</v>
      </c>
      <c r="E781" s="75" t="s">
        <v>1068</v>
      </c>
      <c r="F781" s="7">
        <v>2000</v>
      </c>
      <c r="G781" s="7">
        <v>320</v>
      </c>
      <c r="H781" s="7">
        <v>2320</v>
      </c>
      <c r="I781" s="76" t="s">
        <v>48</v>
      </c>
      <c r="J781" s="34" t="s">
        <v>68</v>
      </c>
      <c r="K781" s="77">
        <v>290</v>
      </c>
      <c r="L781" s="76">
        <v>4</v>
      </c>
      <c r="M781" s="76">
        <v>3200</v>
      </c>
      <c r="N781" s="76">
        <v>326</v>
      </c>
      <c r="O781" s="78">
        <v>42709</v>
      </c>
      <c r="P781" s="4" t="str">
        <f>P777</f>
        <v>L.C.P. Delia Cecilia Alvarez Haro</v>
      </c>
    </row>
    <row r="782" spans="2:16" s="16" customFormat="1" x14ac:dyDescent="0.25">
      <c r="B782" s="4">
        <v>747</v>
      </c>
      <c r="C782" s="69">
        <v>42709</v>
      </c>
      <c r="D782" s="75" t="s">
        <v>15</v>
      </c>
      <c r="E782" s="75" t="s">
        <v>1069</v>
      </c>
      <c r="F782" s="7">
        <v>2500</v>
      </c>
      <c r="G782" s="7">
        <v>400</v>
      </c>
      <c r="H782" s="7">
        <v>2900</v>
      </c>
      <c r="I782" s="76" t="s">
        <v>48</v>
      </c>
      <c r="J782" s="34" t="s">
        <v>68</v>
      </c>
      <c r="K782" s="77">
        <v>6620</v>
      </c>
      <c r="L782" s="76">
        <v>4</v>
      </c>
      <c r="M782" s="76">
        <v>3200</v>
      </c>
      <c r="N782" s="76">
        <v>326</v>
      </c>
      <c r="O782" s="78">
        <v>42709</v>
      </c>
      <c r="P782" s="4" t="s">
        <v>94</v>
      </c>
    </row>
    <row r="783" spans="2:16" s="16" customFormat="1" x14ac:dyDescent="0.25">
      <c r="B783" s="4">
        <v>748</v>
      </c>
      <c r="C783" s="69">
        <v>42685</v>
      </c>
      <c r="D783" s="75" t="s">
        <v>10</v>
      </c>
      <c r="E783" s="75" t="s">
        <v>1070</v>
      </c>
      <c r="F783" s="7">
        <f>H783/1.16</f>
        <v>947.41379310344837</v>
      </c>
      <c r="G783" s="7">
        <f>F783*0.16</f>
        <v>151.58620689655174</v>
      </c>
      <c r="H783" s="7">
        <v>1099</v>
      </c>
      <c r="I783" s="76" t="s">
        <v>48</v>
      </c>
      <c r="J783" s="34" t="s">
        <v>922</v>
      </c>
      <c r="K783" s="77">
        <v>60316110067942</v>
      </c>
      <c r="L783" s="76">
        <v>4</v>
      </c>
      <c r="M783" s="76">
        <v>3100</v>
      </c>
      <c r="N783" s="76">
        <v>314</v>
      </c>
      <c r="O783" s="78">
        <v>42713</v>
      </c>
      <c r="P783" s="4" t="str">
        <f>P781</f>
        <v>L.C.P. Delia Cecilia Alvarez Haro</v>
      </c>
    </row>
    <row r="784" spans="2:16" s="16" customFormat="1" x14ac:dyDescent="0.25">
      <c r="B784" s="4">
        <v>749</v>
      </c>
      <c r="C784" s="69">
        <v>42716</v>
      </c>
      <c r="D784" s="75" t="s">
        <v>15</v>
      </c>
      <c r="E784" s="75" t="s">
        <v>1071</v>
      </c>
      <c r="F784" s="7">
        <v>6990.43</v>
      </c>
      <c r="G784" s="7">
        <v>1084.57</v>
      </c>
      <c r="H784" s="7">
        <v>8075</v>
      </c>
      <c r="I784" s="76" t="s">
        <v>48</v>
      </c>
      <c r="J784" s="34" t="s">
        <v>19</v>
      </c>
      <c r="K784" s="77" t="s">
        <v>1072</v>
      </c>
      <c r="L784" s="76">
        <v>4</v>
      </c>
      <c r="M784" s="76">
        <v>2600</v>
      </c>
      <c r="N784" s="76">
        <v>261</v>
      </c>
      <c r="O784" s="78">
        <v>42717</v>
      </c>
      <c r="P784" s="4" t="str">
        <f t="shared" ref="P784:P790" si="32">P783</f>
        <v>L.C.P. Delia Cecilia Alvarez Haro</v>
      </c>
    </row>
    <row r="785" spans="2:16" s="16" customFormat="1" x14ac:dyDescent="0.25">
      <c r="B785" s="4">
        <v>750</v>
      </c>
      <c r="C785" s="69">
        <v>42714</v>
      </c>
      <c r="D785" s="75" t="s">
        <v>15</v>
      </c>
      <c r="E785" s="75" t="s">
        <v>1073</v>
      </c>
      <c r="F785" s="7">
        <v>1558.24</v>
      </c>
      <c r="G785" s="7">
        <v>241.76</v>
      </c>
      <c r="H785" s="7">
        <v>1800</v>
      </c>
      <c r="I785" s="76" t="s">
        <v>48</v>
      </c>
      <c r="J785" s="34" t="s">
        <v>19</v>
      </c>
      <c r="K785" s="77" t="s">
        <v>1074</v>
      </c>
      <c r="L785" s="76">
        <v>4</v>
      </c>
      <c r="M785" s="76">
        <v>2600</v>
      </c>
      <c r="N785" s="76">
        <v>261</v>
      </c>
      <c r="O785" s="78">
        <v>42717</v>
      </c>
      <c r="P785" s="4" t="str">
        <f t="shared" si="32"/>
        <v>L.C.P. Delia Cecilia Alvarez Haro</v>
      </c>
    </row>
    <row r="786" spans="2:16" s="16" customFormat="1" x14ac:dyDescent="0.25">
      <c r="B786" s="4">
        <v>751</v>
      </c>
      <c r="C786" s="69">
        <v>42714</v>
      </c>
      <c r="D786" s="6" t="s">
        <v>21</v>
      </c>
      <c r="E786" s="6" t="s">
        <v>1075</v>
      </c>
      <c r="F786" s="41">
        <v>1307.19</v>
      </c>
      <c r="G786" s="79">
        <v>202.81</v>
      </c>
      <c r="H786" s="41">
        <v>1510</v>
      </c>
      <c r="I786" s="4" t="s">
        <v>48</v>
      </c>
      <c r="J786" s="34" t="s">
        <v>19</v>
      </c>
      <c r="K786" s="40" t="s">
        <v>1076</v>
      </c>
      <c r="L786" s="4">
        <v>1</v>
      </c>
      <c r="M786" s="4">
        <v>2600</v>
      </c>
      <c r="N786" s="4">
        <v>261</v>
      </c>
      <c r="O786" s="5">
        <v>42717</v>
      </c>
      <c r="P786" s="4" t="str">
        <f t="shared" si="32"/>
        <v>L.C.P. Delia Cecilia Alvarez Haro</v>
      </c>
    </row>
    <row r="787" spans="2:16" s="16" customFormat="1" x14ac:dyDescent="0.25">
      <c r="B787" s="4">
        <v>752</v>
      </c>
      <c r="C787" s="69">
        <v>42714</v>
      </c>
      <c r="D787" s="6" t="s">
        <v>15</v>
      </c>
      <c r="E787" s="6" t="s">
        <v>1077</v>
      </c>
      <c r="F787" s="41">
        <v>19461.12</v>
      </c>
      <c r="G787" s="41">
        <v>3038.88</v>
      </c>
      <c r="H787" s="41">
        <v>22500</v>
      </c>
      <c r="I787" s="4" t="s">
        <v>48</v>
      </c>
      <c r="J787" s="34" t="s">
        <v>19</v>
      </c>
      <c r="K787" s="4" t="s">
        <v>1078</v>
      </c>
      <c r="L787" s="4">
        <v>1</v>
      </c>
      <c r="M787" s="4">
        <v>2600</v>
      </c>
      <c r="N787" s="4">
        <v>261</v>
      </c>
      <c r="O787" s="5">
        <v>42717</v>
      </c>
      <c r="P787" s="4" t="str">
        <f t="shared" si="32"/>
        <v>L.C.P. Delia Cecilia Alvarez Haro</v>
      </c>
    </row>
    <row r="788" spans="2:16" s="16" customFormat="1" x14ac:dyDescent="0.25">
      <c r="B788" s="4">
        <v>753</v>
      </c>
      <c r="C788" s="69">
        <v>42714</v>
      </c>
      <c r="D788" s="6" t="s">
        <v>20</v>
      </c>
      <c r="E788" s="6" t="s">
        <v>1079</v>
      </c>
      <c r="F788" s="41">
        <v>1878.54</v>
      </c>
      <c r="G788" s="41">
        <v>291.45999999999998</v>
      </c>
      <c r="H788" s="41">
        <v>2170</v>
      </c>
      <c r="I788" s="4" t="s">
        <v>48</v>
      </c>
      <c r="J788" s="34" t="s">
        <v>19</v>
      </c>
      <c r="K788" s="4" t="s">
        <v>1080</v>
      </c>
      <c r="L788" s="4">
        <v>1</v>
      </c>
      <c r="M788" s="4">
        <v>2600</v>
      </c>
      <c r="N788" s="4">
        <v>261</v>
      </c>
      <c r="O788" s="5">
        <v>42717</v>
      </c>
      <c r="P788" s="4" t="str">
        <f t="shared" si="32"/>
        <v>L.C.P. Delia Cecilia Alvarez Haro</v>
      </c>
    </row>
    <row r="789" spans="2:16" s="16" customFormat="1" x14ac:dyDescent="0.25">
      <c r="B789" s="4">
        <v>754</v>
      </c>
      <c r="C789" s="69">
        <v>42714</v>
      </c>
      <c r="D789" s="6" t="s">
        <v>15</v>
      </c>
      <c r="E789" s="6" t="s">
        <v>1042</v>
      </c>
      <c r="F789" s="41">
        <v>8007.61</v>
      </c>
      <c r="G789" s="41">
        <v>1242.3900000000001</v>
      </c>
      <c r="H789" s="41">
        <v>9250</v>
      </c>
      <c r="I789" s="4" t="s">
        <v>48</v>
      </c>
      <c r="J789" s="34" t="s">
        <v>19</v>
      </c>
      <c r="K789" s="40" t="s">
        <v>1081</v>
      </c>
      <c r="L789" s="4">
        <v>1</v>
      </c>
      <c r="M789" s="4">
        <v>2600</v>
      </c>
      <c r="N789" s="4">
        <v>261</v>
      </c>
      <c r="O789" s="5">
        <v>42717</v>
      </c>
      <c r="P789" s="4" t="str">
        <f t="shared" si="32"/>
        <v>L.C.P. Delia Cecilia Alvarez Haro</v>
      </c>
    </row>
    <row r="790" spans="2:16" s="16" customFormat="1" x14ac:dyDescent="0.25">
      <c r="B790" s="4">
        <v>755</v>
      </c>
      <c r="C790" s="69">
        <v>42719</v>
      </c>
      <c r="D790" s="75" t="s">
        <v>15</v>
      </c>
      <c r="E790" s="75" t="s">
        <v>715</v>
      </c>
      <c r="F790" s="7">
        <v>900</v>
      </c>
      <c r="G790" s="7">
        <v>0</v>
      </c>
      <c r="H790" s="7">
        <v>900</v>
      </c>
      <c r="I790" s="76" t="s">
        <v>23</v>
      </c>
      <c r="J790" s="34" t="s">
        <v>771</v>
      </c>
      <c r="K790" s="77">
        <v>326</v>
      </c>
      <c r="L790" s="76">
        <v>1</v>
      </c>
      <c r="M790" s="76">
        <v>3500</v>
      </c>
      <c r="N790" s="76">
        <v>351</v>
      </c>
      <c r="O790" s="78">
        <v>42719</v>
      </c>
      <c r="P790" s="4" t="str">
        <f t="shared" si="32"/>
        <v>L.C.P. Delia Cecilia Alvarez Haro</v>
      </c>
    </row>
    <row r="791" spans="2:16" s="16" customFormat="1" x14ac:dyDescent="0.25">
      <c r="B791" s="4">
        <v>756</v>
      </c>
      <c r="C791" s="69">
        <v>42706</v>
      </c>
      <c r="D791" s="6" t="s">
        <v>15</v>
      </c>
      <c r="E791" s="6" t="s">
        <v>701</v>
      </c>
      <c r="F791" s="41">
        <f t="shared" ref="F791:F803" si="33">H791/1.16</f>
        <v>31465.517241379312</v>
      </c>
      <c r="G791" s="41">
        <f t="shared" ref="G791:G803" si="34">F791*0.16</f>
        <v>5034.4827586206902</v>
      </c>
      <c r="H791" s="41">
        <v>36500</v>
      </c>
      <c r="I791" s="4" t="s">
        <v>48</v>
      </c>
      <c r="J791" s="34" t="s">
        <v>1065</v>
      </c>
      <c r="K791" s="40" t="s">
        <v>1082</v>
      </c>
      <c r="L791" s="4">
        <v>1</v>
      </c>
      <c r="M791" s="4">
        <v>3100</v>
      </c>
      <c r="N791" s="4">
        <v>311</v>
      </c>
      <c r="O791" s="5">
        <v>42725</v>
      </c>
      <c r="P791" s="4" t="str">
        <f>P779</f>
        <v>L.C.P. Delia Cecilia Alvarez Haro</v>
      </c>
    </row>
    <row r="792" spans="2:16" s="16" customFormat="1" x14ac:dyDescent="0.25">
      <c r="B792" s="4">
        <v>757</v>
      </c>
      <c r="C792" s="69">
        <v>42706</v>
      </c>
      <c r="D792" s="71" t="s">
        <v>15</v>
      </c>
      <c r="E792" s="80" t="s">
        <v>861</v>
      </c>
      <c r="F792" s="81">
        <f t="shared" si="33"/>
        <v>18246.551724137931</v>
      </c>
      <c r="G792" s="81">
        <f t="shared" si="34"/>
        <v>2919.4482758620688</v>
      </c>
      <c r="H792" s="81">
        <v>21166</v>
      </c>
      <c r="I792" s="82" t="s">
        <v>48</v>
      </c>
      <c r="J792" s="73" t="s">
        <v>1065</v>
      </c>
      <c r="K792" s="72" t="s">
        <v>1083</v>
      </c>
      <c r="L792" s="72">
        <v>1</v>
      </c>
      <c r="M792" s="72">
        <v>3100</v>
      </c>
      <c r="N792" s="72">
        <v>311</v>
      </c>
      <c r="O792" s="74">
        <v>42725</v>
      </c>
      <c r="P792" s="76" t="str">
        <f>P791</f>
        <v>L.C.P. Delia Cecilia Alvarez Haro</v>
      </c>
    </row>
    <row r="793" spans="2:16" s="16" customFormat="1" x14ac:dyDescent="0.25">
      <c r="B793" s="4">
        <v>758</v>
      </c>
      <c r="C793" s="69">
        <v>42719</v>
      </c>
      <c r="D793" s="71" t="s">
        <v>15</v>
      </c>
      <c r="E793" s="80" t="s">
        <v>1084</v>
      </c>
      <c r="F793" s="81">
        <f t="shared" si="33"/>
        <v>55469.827586206899</v>
      </c>
      <c r="G793" s="81">
        <f t="shared" si="34"/>
        <v>8875.1724137931033</v>
      </c>
      <c r="H793" s="81">
        <v>64345</v>
      </c>
      <c r="I793" s="82" t="s">
        <v>48</v>
      </c>
      <c r="J793" s="73" t="s">
        <v>1065</v>
      </c>
      <c r="K793" s="72" t="s">
        <v>1085</v>
      </c>
      <c r="L793" s="72">
        <v>1</v>
      </c>
      <c r="M793" s="72">
        <v>3100</v>
      </c>
      <c r="N793" s="72">
        <v>311</v>
      </c>
      <c r="O793" s="74">
        <v>42725</v>
      </c>
      <c r="P793" s="76" t="str">
        <f>P781</f>
        <v>L.C.P. Delia Cecilia Alvarez Haro</v>
      </c>
    </row>
    <row r="794" spans="2:16" s="16" customFormat="1" x14ac:dyDescent="0.25">
      <c r="B794" s="4">
        <v>759</v>
      </c>
      <c r="C794" s="69">
        <v>42706</v>
      </c>
      <c r="D794" s="71" t="s">
        <v>15</v>
      </c>
      <c r="E794" s="80" t="s">
        <v>940</v>
      </c>
      <c r="F794" s="81">
        <f t="shared" si="33"/>
        <v>32469.827586206899</v>
      </c>
      <c r="G794" s="81">
        <f t="shared" si="34"/>
        <v>5195.1724137931042</v>
      </c>
      <c r="H794" s="81">
        <v>37665</v>
      </c>
      <c r="I794" s="82" t="s">
        <v>48</v>
      </c>
      <c r="J794" s="73" t="s">
        <v>1065</v>
      </c>
      <c r="K794" s="72" t="s">
        <v>1086</v>
      </c>
      <c r="L794" s="72">
        <v>1</v>
      </c>
      <c r="M794" s="72">
        <v>3100</v>
      </c>
      <c r="N794" s="72">
        <v>311</v>
      </c>
      <c r="O794" s="74">
        <v>42725</v>
      </c>
      <c r="P794" s="76" t="str">
        <f>P793</f>
        <v>L.C.P. Delia Cecilia Alvarez Haro</v>
      </c>
    </row>
    <row r="795" spans="2:16" s="16" customFormat="1" x14ac:dyDescent="0.25">
      <c r="B795" s="4">
        <v>760</v>
      </c>
      <c r="C795" s="69">
        <v>42725</v>
      </c>
      <c r="D795" s="71" t="s">
        <v>15</v>
      </c>
      <c r="E795" s="80" t="s">
        <v>998</v>
      </c>
      <c r="F795" s="81">
        <f t="shared" si="33"/>
        <v>6737.0689655172418</v>
      </c>
      <c r="G795" s="81">
        <f t="shared" si="34"/>
        <v>1077.9310344827586</v>
      </c>
      <c r="H795" s="81">
        <v>7815</v>
      </c>
      <c r="I795" s="82" t="s">
        <v>48</v>
      </c>
      <c r="J795" s="73" t="s">
        <v>1065</v>
      </c>
      <c r="K795" s="72" t="s">
        <v>1087</v>
      </c>
      <c r="L795" s="72">
        <v>1</v>
      </c>
      <c r="M795" s="72">
        <v>3100</v>
      </c>
      <c r="N795" s="72">
        <v>311</v>
      </c>
      <c r="O795" s="74">
        <v>42730</v>
      </c>
      <c r="P795" s="76" t="str">
        <f>P791</f>
        <v>L.C.P. Delia Cecilia Alvarez Haro</v>
      </c>
    </row>
    <row r="796" spans="2:16" s="16" customFormat="1" x14ac:dyDescent="0.25">
      <c r="B796" s="4">
        <v>761</v>
      </c>
      <c r="C796" s="69">
        <v>42706</v>
      </c>
      <c r="D796" s="83" t="s">
        <v>15</v>
      </c>
      <c r="E796" s="83" t="s">
        <v>1021</v>
      </c>
      <c r="F796" s="81">
        <f t="shared" si="33"/>
        <v>2365.5172413793107</v>
      </c>
      <c r="G796" s="81">
        <f t="shared" si="34"/>
        <v>378.48275862068971</v>
      </c>
      <c r="H796" s="81">
        <v>2744</v>
      </c>
      <c r="I796" s="84" t="s">
        <v>48</v>
      </c>
      <c r="J796" s="85" t="s">
        <v>1065</v>
      </c>
      <c r="K796" s="84" t="s">
        <v>1088</v>
      </c>
      <c r="L796" s="84">
        <v>1</v>
      </c>
      <c r="M796" s="84">
        <v>3100</v>
      </c>
      <c r="N796" s="84">
        <v>311</v>
      </c>
      <c r="O796" s="86">
        <v>42730</v>
      </c>
      <c r="P796" s="76" t="str">
        <f>P795</f>
        <v>L.C.P. Delia Cecilia Alvarez Haro</v>
      </c>
    </row>
    <row r="797" spans="2:16" s="16" customFormat="1" x14ac:dyDescent="0.25">
      <c r="B797" s="4">
        <v>762</v>
      </c>
      <c r="C797" s="69">
        <v>42706</v>
      </c>
      <c r="D797" s="75" t="s">
        <v>15</v>
      </c>
      <c r="E797" s="87" t="s">
        <v>1089</v>
      </c>
      <c r="F797" s="88">
        <f t="shared" si="33"/>
        <v>12637.931034482759</v>
      </c>
      <c r="G797" s="89">
        <f t="shared" si="34"/>
        <v>2022.0689655172414</v>
      </c>
      <c r="H797" s="88">
        <f>14660</f>
        <v>14660</v>
      </c>
      <c r="I797" s="90" t="s">
        <v>48</v>
      </c>
      <c r="J797" s="34" t="s">
        <v>1065</v>
      </c>
      <c r="K797" s="77" t="s">
        <v>1090</v>
      </c>
      <c r="L797" s="76">
        <v>1</v>
      </c>
      <c r="M797" s="76">
        <v>3100</v>
      </c>
      <c r="N797" s="76">
        <v>311</v>
      </c>
      <c r="O797" s="78">
        <v>42730</v>
      </c>
      <c r="P797" s="76" t="str">
        <f>P793</f>
        <v>L.C.P. Delia Cecilia Alvarez Haro</v>
      </c>
    </row>
    <row r="798" spans="2:16" s="16" customFormat="1" x14ac:dyDescent="0.25">
      <c r="B798" s="4">
        <v>763</v>
      </c>
      <c r="C798" s="69">
        <v>42711</v>
      </c>
      <c r="D798" s="75" t="s">
        <v>15</v>
      </c>
      <c r="E798" s="87" t="s">
        <v>1091</v>
      </c>
      <c r="F798" s="88">
        <f t="shared" si="33"/>
        <v>1662.0689655172414</v>
      </c>
      <c r="G798" s="89">
        <f t="shared" si="34"/>
        <v>265.93103448275861</v>
      </c>
      <c r="H798" s="88">
        <f>1928</f>
        <v>1928</v>
      </c>
      <c r="I798" s="90" t="s">
        <v>48</v>
      </c>
      <c r="J798" s="34" t="s">
        <v>1065</v>
      </c>
      <c r="K798" s="77" t="s">
        <v>1092</v>
      </c>
      <c r="L798" s="76">
        <v>1</v>
      </c>
      <c r="M798" s="76">
        <v>3100</v>
      </c>
      <c r="N798" s="76">
        <v>311</v>
      </c>
      <c r="O798" s="78">
        <v>42732</v>
      </c>
      <c r="P798" s="76" t="str">
        <f>P797</f>
        <v>L.C.P. Delia Cecilia Alvarez Haro</v>
      </c>
    </row>
    <row r="799" spans="2:16" s="16" customFormat="1" x14ac:dyDescent="0.25">
      <c r="B799" s="4">
        <v>764</v>
      </c>
      <c r="C799" s="69">
        <v>42711</v>
      </c>
      <c r="D799" s="75" t="s">
        <v>15</v>
      </c>
      <c r="E799" s="87" t="s">
        <v>894</v>
      </c>
      <c r="F799" s="88">
        <f t="shared" si="33"/>
        <v>4085.344827586207</v>
      </c>
      <c r="G799" s="89">
        <f t="shared" si="34"/>
        <v>653.65517241379314</v>
      </c>
      <c r="H799" s="88">
        <v>4739</v>
      </c>
      <c r="I799" s="90" t="s">
        <v>48</v>
      </c>
      <c r="J799" s="34" t="s">
        <v>1065</v>
      </c>
      <c r="K799" s="77" t="s">
        <v>1093</v>
      </c>
      <c r="L799" s="76">
        <v>1</v>
      </c>
      <c r="M799" s="76">
        <v>3100</v>
      </c>
      <c r="N799" s="76">
        <v>311</v>
      </c>
      <c r="O799" s="78">
        <v>42732</v>
      </c>
      <c r="P799" s="76" t="str">
        <f>P795</f>
        <v>L.C.P. Delia Cecilia Alvarez Haro</v>
      </c>
    </row>
    <row r="800" spans="2:16" s="16" customFormat="1" x14ac:dyDescent="0.25">
      <c r="B800" s="4">
        <v>765</v>
      </c>
      <c r="C800" s="69">
        <v>42711</v>
      </c>
      <c r="D800" s="75" t="s">
        <v>15</v>
      </c>
      <c r="E800" s="87" t="s">
        <v>1031</v>
      </c>
      <c r="F800" s="88">
        <f t="shared" si="33"/>
        <v>4252.5862068965516</v>
      </c>
      <c r="G800" s="89">
        <f t="shared" si="34"/>
        <v>680.41379310344826</v>
      </c>
      <c r="H800" s="88">
        <v>4933</v>
      </c>
      <c r="I800" s="90" t="s">
        <v>48</v>
      </c>
      <c r="J800" s="34" t="s">
        <v>1065</v>
      </c>
      <c r="K800" s="77" t="s">
        <v>1094</v>
      </c>
      <c r="L800" s="76">
        <v>1</v>
      </c>
      <c r="M800" s="76">
        <v>3100</v>
      </c>
      <c r="N800" s="76">
        <v>311</v>
      </c>
      <c r="O800" s="78">
        <v>42732</v>
      </c>
      <c r="P800" s="76" t="str">
        <f>P799</f>
        <v>L.C.P. Delia Cecilia Alvarez Haro</v>
      </c>
    </row>
    <row r="801" spans="2:16" s="16" customFormat="1" x14ac:dyDescent="0.25">
      <c r="B801" s="4">
        <v>766</v>
      </c>
      <c r="C801" s="69">
        <v>42711</v>
      </c>
      <c r="D801" s="75" t="s">
        <v>15</v>
      </c>
      <c r="E801" s="87" t="s">
        <v>881</v>
      </c>
      <c r="F801" s="88">
        <f t="shared" si="33"/>
        <v>6508.620689655173</v>
      </c>
      <c r="G801" s="89">
        <f t="shared" si="34"/>
        <v>1041.3793103448277</v>
      </c>
      <c r="H801" s="88">
        <v>7550</v>
      </c>
      <c r="I801" s="90" t="s">
        <v>48</v>
      </c>
      <c r="J801" s="34" t="s">
        <v>1065</v>
      </c>
      <c r="K801" s="77" t="s">
        <v>1095</v>
      </c>
      <c r="L801" s="76">
        <v>1</v>
      </c>
      <c r="M801" s="76">
        <v>3100</v>
      </c>
      <c r="N801" s="76">
        <v>311</v>
      </c>
      <c r="O801" s="78">
        <v>42732</v>
      </c>
      <c r="P801" s="76" t="str">
        <f>P797</f>
        <v>L.C.P. Delia Cecilia Alvarez Haro</v>
      </c>
    </row>
    <row r="802" spans="2:16" s="16" customFormat="1" x14ac:dyDescent="0.25">
      <c r="B802" s="4">
        <v>767</v>
      </c>
      <c r="C802" s="69">
        <v>42711</v>
      </c>
      <c r="D802" s="75" t="s">
        <v>15</v>
      </c>
      <c r="E802" s="87" t="s">
        <v>1096</v>
      </c>
      <c r="F802" s="88">
        <f t="shared" si="33"/>
        <v>8595.6896551724149</v>
      </c>
      <c r="G802" s="89">
        <f t="shared" si="34"/>
        <v>1375.3103448275865</v>
      </c>
      <c r="H802" s="88">
        <v>9971</v>
      </c>
      <c r="I802" s="90" t="s">
        <v>48</v>
      </c>
      <c r="J802" s="34" t="s">
        <v>1065</v>
      </c>
      <c r="K802" s="77" t="s">
        <v>1097</v>
      </c>
      <c r="L802" s="76">
        <v>1</v>
      </c>
      <c r="M802" s="76">
        <v>3100</v>
      </c>
      <c r="N802" s="76">
        <v>311</v>
      </c>
      <c r="O802" s="78">
        <v>42732</v>
      </c>
      <c r="P802" s="76" t="str">
        <f>P801</f>
        <v>L.C.P. Delia Cecilia Alvarez Haro</v>
      </c>
    </row>
    <row r="803" spans="2:16" s="16" customFormat="1" x14ac:dyDescent="0.25">
      <c r="B803" s="4">
        <v>768</v>
      </c>
      <c r="C803" s="69">
        <v>42711</v>
      </c>
      <c r="D803" s="75" t="s">
        <v>15</v>
      </c>
      <c r="E803" s="87" t="s">
        <v>1098</v>
      </c>
      <c r="F803" s="88">
        <f t="shared" si="33"/>
        <v>8192.241379310346</v>
      </c>
      <c r="G803" s="89">
        <f t="shared" si="34"/>
        <v>1310.7586206896553</v>
      </c>
      <c r="H803" s="88">
        <v>9503</v>
      </c>
      <c r="I803" s="90" t="s">
        <v>48</v>
      </c>
      <c r="J803" s="34" t="s">
        <v>1065</v>
      </c>
      <c r="K803" s="77" t="s">
        <v>1099</v>
      </c>
      <c r="L803" s="76">
        <v>1</v>
      </c>
      <c r="M803" s="76">
        <v>3100</v>
      </c>
      <c r="N803" s="76">
        <v>311</v>
      </c>
      <c r="O803" s="78">
        <v>42733</v>
      </c>
      <c r="P803" s="76" t="str">
        <f>P799</f>
        <v>L.C.P. Delia Cecilia Alvarez Haro</v>
      </c>
    </row>
    <row r="804" spans="2:16" s="16" customFormat="1" x14ac:dyDescent="0.25">
      <c r="B804" s="4">
        <v>769</v>
      </c>
      <c r="C804" s="69">
        <v>42731</v>
      </c>
      <c r="D804" s="75" t="s">
        <v>21</v>
      </c>
      <c r="E804" s="87" t="s">
        <v>1100</v>
      </c>
      <c r="F804" s="88">
        <v>11750</v>
      </c>
      <c r="G804" s="89">
        <v>0</v>
      </c>
      <c r="H804" s="88">
        <v>11750</v>
      </c>
      <c r="I804" s="90" t="s">
        <v>48</v>
      </c>
      <c r="J804" s="34" t="s">
        <v>1065</v>
      </c>
      <c r="K804" s="77" t="s">
        <v>1099</v>
      </c>
      <c r="L804" s="76">
        <v>1</v>
      </c>
      <c r="M804" s="76">
        <v>3100</v>
      </c>
      <c r="N804" s="76">
        <v>311</v>
      </c>
      <c r="O804" s="78">
        <v>42731</v>
      </c>
      <c r="P804" s="76" t="str">
        <f>P803</f>
        <v>L.C.P. Delia Cecilia Alvarez Haro</v>
      </c>
    </row>
    <row r="805" spans="2:16" s="16" customFormat="1" x14ac:dyDescent="0.25">
      <c r="I805" s="36"/>
      <c r="J805" s="91"/>
      <c r="K805" s="92"/>
      <c r="L805" s="92"/>
      <c r="M805" s="92"/>
      <c r="N805" s="93"/>
      <c r="O805" s="93"/>
      <c r="P805" s="30"/>
    </row>
  </sheetData>
  <mergeCells count="18">
    <mergeCell ref="O4:P4"/>
    <mergeCell ref="O5:P5"/>
    <mergeCell ref="N7:P7"/>
    <mergeCell ref="E4:M4"/>
    <mergeCell ref="E5:M5"/>
    <mergeCell ref="E3:M3"/>
    <mergeCell ref="B79:C79"/>
    <mergeCell ref="B7:C7"/>
    <mergeCell ref="B426:C426"/>
    <mergeCell ref="B332:C332"/>
    <mergeCell ref="B266:C266"/>
    <mergeCell ref="B178:C178"/>
    <mergeCell ref="B766:C766"/>
    <mergeCell ref="B494:C494"/>
    <mergeCell ref="B544:C544"/>
    <mergeCell ref="B604:C604"/>
    <mergeCell ref="B659:C659"/>
    <mergeCell ref="B705:C70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ECA_CEA</dc:creator>
  <cp:lastModifiedBy>Admin</cp:lastModifiedBy>
  <cp:lastPrinted>2015-01-09T16:23:11Z</cp:lastPrinted>
  <dcterms:created xsi:type="dcterms:W3CDTF">2014-04-01T17:33:24Z</dcterms:created>
  <dcterms:modified xsi:type="dcterms:W3CDTF">2017-05-22T19:05:17Z</dcterms:modified>
</cp:coreProperties>
</file>